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0"/>
  </bookViews>
  <sheets>
    <sheet name="ConCBS" sheetId="1" r:id="rId1"/>
    <sheet name="ConCPL" sheetId="2" r:id="rId2"/>
    <sheet name="CCFS" sheetId="3" r:id="rId3"/>
    <sheet name="CSCE" sheetId="4" r:id="rId4"/>
  </sheets>
  <definedNames>
    <definedName name="_xlnm.Print_Area" localSheetId="2">'CCFS'!$A$1:$I$59</definedName>
    <definedName name="_xlnm.Print_Area" localSheetId="3">'CSCE'!$A$1:$O$90</definedName>
  </definedNames>
  <calcPr fullCalcOnLoad="1"/>
</workbook>
</file>

<file path=xl/sharedStrings.xml><?xml version="1.0" encoding="utf-8"?>
<sst xmlns="http://schemas.openxmlformats.org/spreadsheetml/2006/main" count="229" uniqueCount="143">
  <si>
    <t>Minority Interest</t>
  </si>
  <si>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</si>
  <si>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</si>
  <si>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</si>
  <si>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</si>
  <si>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</si>
  <si>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</si>
  <si>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CONDENSED CONSOLIDATED INCOME STATEMENT</t>
  </si>
  <si>
    <t>Share of results of associates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</si>
  <si>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</si>
  <si>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</si>
  <si>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</si>
  <si>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</si>
  <si>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</si>
  <si>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</si>
  <si>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</si>
  <si>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Operating profit before working capital changes</t>
  </si>
  <si>
    <t>Receivables</t>
  </si>
  <si>
    <t>Increase/(Decrease) in:</t>
  </si>
  <si>
    <t>Payables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</si>
  <si>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</si>
  <si>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</si>
  <si>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</si>
  <si>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</si>
  <si>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</si>
  <si>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</si>
  <si>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</si>
  <si>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</si>
  <si>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</si>
  <si>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</si>
  <si>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</si>
  <si>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</si>
  <si>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</si>
  <si>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</si>
  <si>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</si>
  <si>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</si>
  <si>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</si>
  <si>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No of shares</t>
  </si>
  <si>
    <t>(Company No:154232-K)</t>
  </si>
  <si>
    <t>(Incorporated in Malaysia under the Companies Act, 1965)</t>
  </si>
  <si>
    <t>(Company No: 154232-K)</t>
  </si>
  <si>
    <t>(Audited)</t>
  </si>
  <si>
    <t>Decrease/(Increase) in:</t>
  </si>
  <si>
    <t>as at</t>
  </si>
  <si>
    <t>(Unaudited)</t>
  </si>
  <si>
    <t>Share</t>
  </si>
  <si>
    <t>Non-Distributable</t>
  </si>
  <si>
    <t>Dividend paid</t>
  </si>
  <si>
    <t>(The Condensed Consolidated Statements of Changes in Equity should be read in conjuction with the</t>
  </si>
  <si>
    <t>(The Condensed Consolidated Balance Sheet should be read in conjuction with the</t>
  </si>
  <si>
    <t>(The Condensed Consolidated Income Statement should be read in conjuction with the</t>
  </si>
  <si>
    <t>(The Condensed Consolidated Cash Flow Statements should be read in conjuction with the</t>
  </si>
  <si>
    <t>N/A</t>
  </si>
  <si>
    <t>Distributable</t>
  </si>
  <si>
    <t>At 31 January 2002</t>
  </si>
  <si>
    <t xml:space="preserve">acquisition of additional interest in subsidiary </t>
  </si>
  <si>
    <t>Financial Year ended 31 January 2002</t>
  </si>
  <si>
    <t>Cash and cash equivalent comprise of :</t>
  </si>
  <si>
    <t xml:space="preserve">Short Term Deposit with Licensed Banks </t>
  </si>
  <si>
    <t>Cash and Bank Balance</t>
  </si>
  <si>
    <t>CONDENSED CONSOLIDATED STATEMENT OF CHANGES IN EQUITY</t>
  </si>
  <si>
    <t>CONDENSED CONSOLIDATED CASH FLOW STATEMENT</t>
  </si>
  <si>
    <t>Property, plant and equipment</t>
  </si>
  <si>
    <t>Investment in associates</t>
  </si>
  <si>
    <t>Other investments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</si>
  <si>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</si>
  <si>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</si>
  <si>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</si>
  <si>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</si>
  <si>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</si>
  <si>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Cash and cash equivalents at end of the period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</si>
  <si>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</si>
  <si>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</si>
  <si>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</si>
  <si>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</si>
  <si>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</si>
  <si>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</si>
  <si>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</si>
  <si>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</si>
  <si>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</si>
  <si>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</si>
  <si>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</si>
  <si>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</si>
  <si>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Equity attributable to equity holders of the parent</t>
  </si>
  <si>
    <t>Share premium</t>
  </si>
  <si>
    <t>Capital reserve</t>
  </si>
  <si>
    <t>Retained profits</t>
  </si>
  <si>
    <t>Minority interest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</si>
  <si>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</si>
  <si>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</si>
  <si>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</si>
  <si>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</si>
  <si>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</si>
  <si>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</si>
  <si>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Minority</t>
  </si>
  <si>
    <t>Interest</t>
  </si>
  <si>
    <t>Equity</t>
  </si>
  <si>
    <t>Attributable to Equity Holders of the Parent</t>
  </si>
  <si>
    <t>Net profit for the period</t>
  </si>
  <si>
    <t>Cost of sales</t>
  </si>
  <si>
    <t>Gross profit</t>
  </si>
  <si>
    <t>Other operating income</t>
  </si>
  <si>
    <t>Administrative expenses</t>
  </si>
  <si>
    <t>Finance cost</t>
  </si>
  <si>
    <t>Share of profit/ (loss) of associates</t>
  </si>
  <si>
    <t>Income tax expense</t>
  </si>
  <si>
    <t>Attributable to:</t>
  </si>
  <si>
    <t>Equity holders of the parent</t>
  </si>
  <si>
    <t>Earnings per share attributable to equity holders of the parent:</t>
  </si>
  <si>
    <t xml:space="preserve"> - Basic (sen)</t>
  </si>
  <si>
    <t>- Diluted (sen)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</si>
  <si>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</si>
  <si>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</si>
  <si>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</si>
  <si>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</si>
  <si>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</si>
  <si>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3 months Ended 30 April 2007</t>
  </si>
  <si>
    <t>At 1 February 2007</t>
  </si>
  <si>
    <t>At 30 April 2007</t>
  </si>
  <si>
    <t>(RM)</t>
  </si>
  <si>
    <t xml:space="preserve">Additions to property, plant and equipment </t>
  </si>
  <si>
    <t>Net assets per share attributable to equity holders of the parent</t>
  </si>
  <si>
    <t>year to</t>
  </si>
  <si>
    <t>Preceding</t>
  </si>
  <si>
    <t>Individual Quarter</t>
  </si>
  <si>
    <t>Cumulative Quarter</t>
  </si>
  <si>
    <t>For The Financial Period Ended 30 April 2007</t>
  </si>
  <si>
    <t>Current year</t>
  </si>
  <si>
    <t>quarter to</t>
  </si>
  <si>
    <t>Preceding year</t>
  </si>
  <si>
    <t>CONDENSED CONSOLIDATED BALANCE SHEET As At 30 APRIL 2008</t>
  </si>
  <si>
    <t>For The Financial Period Ended 30 April 2008</t>
  </si>
  <si>
    <t>3 months Ended 30 April 2008</t>
  </si>
  <si>
    <t>Completed development properties</t>
  </si>
  <si>
    <t>At 1 February 2008</t>
  </si>
  <si>
    <t>At 30 April 2008</t>
  </si>
  <si>
    <t xml:space="preserve"> Annual Financial Report for the year ended 31 January 2008)</t>
  </si>
  <si>
    <t>Property development costs</t>
  </si>
  <si>
    <t>Cash generated used in operating activities</t>
  </si>
  <si>
    <t>Net cash used in operating activities</t>
  </si>
  <si>
    <t>Net cash used in investing activities</t>
  </si>
  <si>
    <t>Net decrease in cash and cash equivalents</t>
  </si>
  <si>
    <t>Completed developed properties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</si>
</sst>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0.0%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_);_(@_)"/>
    <numFmt numFmtId="185" formatCode="0.000%"/>
    <numFmt numFmtId="186" formatCode="_(* #,##0.000_);_(* \(#,##0.000\);_(* &quot;-&quot;???_);_(@_)"/>
    <numFmt numFmtId="187" formatCode="#,##0.0"/>
  </numFmts>
  <fonts count="42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171" fontId="0" fillId="0" borderId="0" xfId="42" applyNumberFormat="1" applyFont="1" applyAlignment="1">
      <alignment/>
    </xf>
    <xf numFmtId="171" fontId="0" fillId="0" borderId="1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1" fontId="1" fillId="0" borderId="11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42" applyNumberFormat="1" applyFont="1" applyFill="1" applyAlignment="1">
      <alignment/>
    </xf>
    <xf numFmtId="171" fontId="0" fillId="0" borderId="0" xfId="0" applyNumberForma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71" fontId="0" fillId="0" borderId="1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1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171" fontId="1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15" fontId="1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33" borderId="0" xfId="42" applyNumberFormat="1" applyFont="1" applyFill="1" applyBorder="1" applyAlignment="1">
      <alignment/>
    </xf>
    <xf numFmtId="171" fontId="1" fillId="0" borderId="11" xfId="42" applyNumberFormat="1" applyFont="1" applyFill="1" applyBorder="1" applyAlignment="1">
      <alignment/>
    </xf>
    <xf numFmtId="171" fontId="1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71" fontId="0" fillId="33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71" fontId="1" fillId="0" borderId="14" xfId="42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71" fontId="0" fillId="0" borderId="15" xfId="42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171" fontId="0" fillId="0" borderId="17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1" fontId="0" fillId="0" borderId="0" xfId="0" applyNumberFormat="1" applyAlignment="1">
      <alignment/>
    </xf>
    <xf numFmtId="171" fontId="0" fillId="0" borderId="23" xfId="42" applyNumberFormat="1" applyFont="1" applyBorder="1" applyAlignment="1">
      <alignment/>
    </xf>
    <xf numFmtId="171" fontId="0" fillId="0" borderId="23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1" fontId="0" fillId="0" borderId="24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1" fontId="0" fillId="0" borderId="0" xfId="42" applyNumberFormat="1" applyFont="1" applyBorder="1" applyAlignment="1">
      <alignment/>
    </xf>
    <xf numFmtId="171" fontId="1" fillId="0" borderId="25" xfId="0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25" xfId="42" applyFont="1" applyFill="1" applyBorder="1" applyAlignment="1">
      <alignment/>
    </xf>
    <xf numFmtId="43" fontId="0" fillId="0" borderId="25" xfId="42" applyFont="1" applyBorder="1" applyAlignment="1">
      <alignment/>
    </xf>
    <xf numFmtId="43" fontId="0" fillId="0" borderId="25" xfId="42" applyFont="1" applyFill="1" applyBorder="1" applyAlignment="1">
      <alignment horizontal="right"/>
    </xf>
    <xf numFmtId="43" fontId="0" fillId="0" borderId="25" xfId="42" applyFont="1" applyBorder="1" applyAlignment="1">
      <alignment horizontal="right"/>
    </xf>
    <xf numFmtId="0" fontId="0" fillId="0" borderId="0" xfId="0" applyFont="1" applyFill="1" applyBorder="1" applyAlignment="1">
      <alignment/>
    </xf>
    <xf numFmtId="171" fontId="0" fillId="0" borderId="0" xfId="42" applyNumberFormat="1" applyFont="1" applyFill="1" applyBorder="1" applyAlignment="1">
      <alignment/>
    </xf>
    <xf numFmtId="171" fontId="0" fillId="0" borderId="13" xfId="42" applyNumberFormat="1" applyFont="1" applyBorder="1" applyAlignment="1">
      <alignment/>
    </xf>
    <xf numFmtId="171" fontId="0" fillId="0" borderId="13" xfId="42" applyNumberFormat="1" applyFont="1" applyFill="1" applyBorder="1" applyAlignment="1">
      <alignment/>
    </xf>
    <xf numFmtId="171" fontId="0" fillId="0" borderId="12" xfId="42" applyNumberFormat="1" applyFont="1" applyBorder="1" applyAlignment="1">
      <alignment/>
    </xf>
    <xf numFmtId="171" fontId="0" fillId="0" borderId="12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171" fontId="0" fillId="0" borderId="23" xfId="42" applyNumberFormat="1" applyFont="1" applyBorder="1" applyAlignment="1">
      <alignment/>
    </xf>
    <xf numFmtId="0" fontId="0" fillId="0" borderId="0" xfId="0" applyAlignment="1" quotePrefix="1">
      <alignment/>
    </xf>
    <xf numFmtId="171" fontId="1" fillId="0" borderId="10" xfId="42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1">
      <selection activeCell="E54" sqref="E54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37.00390625" style="0" customWidth="1"/>
    <col min="4" max="4" width="2.375" style="0" customWidth="1"/>
    <col min="5" max="5" width="12.00390625" style="0" customWidth="1"/>
    <col min="6" max="7" width="3.00390625" style="0" customWidth="1"/>
    <col min="8" max="8" width="12.125" style="0" customWidth="1"/>
    <col min="9" max="9" width="2.875" style="0" customWidth="1"/>
  </cols>
  <sheetData>
    <row r="1" spans="2:8" ht="18.75">
      <c r="B1" s="52"/>
      <c r="C1" s="52" t="s">
        <v>11</v>
      </c>
      <c r="D1" s="52"/>
      <c r="E1" s="52"/>
      <c r="F1" s="52"/>
      <c r="G1" s="52"/>
      <c r="H1" s="52"/>
    </row>
    <row r="2" spans="2:8" ht="15.75">
      <c r="B2" s="51"/>
      <c r="C2" s="51" t="s">
        <v>40</v>
      </c>
      <c r="D2" s="51"/>
      <c r="E2" s="51"/>
      <c r="F2" s="51"/>
      <c r="G2" s="51"/>
      <c r="H2" s="51"/>
    </row>
    <row r="3" spans="2:8" ht="15.75">
      <c r="B3" s="51"/>
      <c r="C3" s="51" t="s">
        <v>39</v>
      </c>
      <c r="D3" s="51"/>
      <c r="E3" s="51"/>
      <c r="F3" s="51"/>
      <c r="G3" s="51"/>
      <c r="H3" s="51"/>
    </row>
    <row r="4" spans="1:8" ht="16.5" thickBot="1">
      <c r="A4" s="53"/>
      <c r="B4" s="53"/>
      <c r="C4" s="53"/>
      <c r="D4" s="53"/>
      <c r="E4" s="53"/>
      <c r="F4" s="53"/>
      <c r="G4" s="53"/>
      <c r="H4" s="53"/>
    </row>
    <row r="5" spans="1:8" ht="15.75">
      <c r="A5" s="26"/>
      <c r="B5" s="26"/>
      <c r="C5" s="26"/>
      <c r="D5" s="26"/>
      <c r="E5" s="26"/>
      <c r="F5" s="26"/>
      <c r="G5" s="26"/>
      <c r="H5" s="26"/>
    </row>
    <row r="6" spans="1:8" ht="15.75">
      <c r="A6" s="26"/>
      <c r="B6" s="26"/>
      <c r="C6" s="26"/>
      <c r="D6" s="26"/>
      <c r="E6" s="26"/>
      <c r="F6" s="26"/>
      <c r="G6" s="26"/>
      <c r="H6" s="26"/>
    </row>
    <row r="7" ht="15.75">
      <c r="A7" s="1" t="s">
        <v>130</v>
      </c>
    </row>
    <row r="8" spans="1:9" ht="15.75">
      <c r="A8" s="17"/>
      <c r="B8" s="7"/>
      <c r="C8" s="7"/>
      <c r="D8" s="7"/>
      <c r="E8" s="7"/>
      <c r="F8" s="7"/>
      <c r="G8" s="7"/>
      <c r="H8" s="7"/>
      <c r="I8" s="7"/>
    </row>
    <row r="9" spans="1:9" ht="15.75">
      <c r="A9" s="7"/>
      <c r="B9" s="7"/>
      <c r="C9" s="7"/>
      <c r="D9" s="7"/>
      <c r="E9" s="9" t="s">
        <v>44</v>
      </c>
      <c r="F9" s="9"/>
      <c r="G9" s="9"/>
      <c r="H9" s="9" t="s">
        <v>41</v>
      </c>
      <c r="I9" s="7"/>
    </row>
    <row r="10" spans="1:9" ht="15.75">
      <c r="A10" s="7"/>
      <c r="B10" s="7"/>
      <c r="C10" s="7"/>
      <c r="D10" s="7"/>
      <c r="E10" s="9" t="s">
        <v>43</v>
      </c>
      <c r="F10" s="9"/>
      <c r="G10" s="9"/>
      <c r="H10" s="9" t="s">
        <v>43</v>
      </c>
      <c r="I10" s="7"/>
    </row>
    <row r="11" spans="1:9" ht="15.75">
      <c r="A11" s="7"/>
      <c r="B11" s="7"/>
      <c r="C11" s="7"/>
      <c r="D11" s="7"/>
      <c r="E11" s="24">
        <v>39568</v>
      </c>
      <c r="F11" s="9"/>
      <c r="G11" s="9"/>
      <c r="H11" s="24">
        <v>39478</v>
      </c>
      <c r="I11" s="7"/>
    </row>
    <row r="12" spans="1:9" ht="15.75">
      <c r="A12" s="7"/>
      <c r="B12" s="7"/>
      <c r="C12" s="7"/>
      <c r="D12" s="7"/>
      <c r="E12" s="27" t="s">
        <v>1</v>
      </c>
      <c r="F12" s="9"/>
      <c r="G12" s="9"/>
      <c r="H12" s="27" t="s">
        <v>1</v>
      </c>
      <c r="I12" s="7"/>
    </row>
    <row r="13" spans="1:9" ht="15.75">
      <c r="A13" s="7"/>
      <c r="B13" s="7"/>
      <c r="C13" s="7"/>
      <c r="D13" s="7"/>
      <c r="E13" s="7"/>
      <c r="F13" s="7"/>
      <c r="G13" s="7"/>
      <c r="H13" s="7"/>
      <c r="I13" s="7"/>
    </row>
    <row r="14" spans="1:9" ht="15.75">
      <c r="A14" s="17" t="s">
        <v>79</v>
      </c>
      <c r="B14" s="7"/>
      <c r="C14" s="7"/>
      <c r="D14" s="7"/>
      <c r="E14" s="7"/>
      <c r="F14" s="7"/>
      <c r="G14" s="7"/>
      <c r="H14" s="7"/>
      <c r="I14" s="7"/>
    </row>
    <row r="15" spans="1:9" ht="15.75">
      <c r="A15" s="17" t="s">
        <v>80</v>
      </c>
      <c r="B15" s="7"/>
      <c r="C15" s="7"/>
      <c r="D15" s="7"/>
      <c r="E15" s="7"/>
      <c r="F15" s="7"/>
      <c r="G15" s="7"/>
      <c r="H15" s="7"/>
      <c r="I15" s="7"/>
    </row>
    <row r="16" spans="2:9" ht="15.75">
      <c r="B16" t="s">
        <v>62</v>
      </c>
      <c r="D16" s="7"/>
      <c r="E16" s="23">
        <v>19166</v>
      </c>
      <c r="F16" s="4"/>
      <c r="G16" s="4"/>
      <c r="H16" s="30">
        <v>19050</v>
      </c>
      <c r="I16" s="7"/>
    </row>
    <row r="17" spans="2:9" ht="15.75">
      <c r="B17" t="s">
        <v>78</v>
      </c>
      <c r="D17" s="7"/>
      <c r="E17" s="12">
        <v>4341</v>
      </c>
      <c r="F17" s="4"/>
      <c r="G17" s="4"/>
      <c r="H17" s="29">
        <v>4362</v>
      </c>
      <c r="I17" s="7"/>
    </row>
    <row r="18" spans="2:9" ht="15.75">
      <c r="B18" t="s">
        <v>63</v>
      </c>
      <c r="D18" s="7"/>
      <c r="E18" s="12">
        <v>9811</v>
      </c>
      <c r="F18" s="4"/>
      <c r="G18" s="4"/>
      <c r="H18" s="29">
        <v>9818</v>
      </c>
      <c r="I18" s="7"/>
    </row>
    <row r="19" spans="2:9" ht="15.75">
      <c r="B19" t="s">
        <v>64</v>
      </c>
      <c r="D19" s="7"/>
      <c r="E19" s="12">
        <v>400</v>
      </c>
      <c r="F19" s="4"/>
      <c r="G19" s="4"/>
      <c r="H19" s="29">
        <v>400.481</v>
      </c>
      <c r="I19" s="7"/>
    </row>
    <row r="20" spans="2:9" ht="15.75">
      <c r="B20" t="s">
        <v>65</v>
      </c>
      <c r="D20" s="7"/>
      <c r="E20" s="60">
        <v>49330</v>
      </c>
      <c r="F20" s="4"/>
      <c r="G20" s="4"/>
      <c r="H20" s="61">
        <v>48940</v>
      </c>
      <c r="I20" s="7"/>
    </row>
    <row r="21" spans="4:9" ht="15.75">
      <c r="D21" s="7"/>
      <c r="E21" s="11">
        <f>SUM(E16:E20)</f>
        <v>83048</v>
      </c>
      <c r="F21" s="7"/>
      <c r="G21" s="7"/>
      <c r="H21" s="11">
        <f>SUM(H16:H20)</f>
        <v>82570.481</v>
      </c>
      <c r="I21" s="7"/>
    </row>
    <row r="22" spans="1:9" ht="15.75">
      <c r="A22" s="1" t="s">
        <v>81</v>
      </c>
      <c r="D22" s="7"/>
      <c r="E22" s="7"/>
      <c r="F22" s="7"/>
      <c r="G22" s="7"/>
      <c r="H22" s="14"/>
      <c r="I22" s="7"/>
    </row>
    <row r="23" spans="2:9" ht="15.75">
      <c r="B23" t="s">
        <v>137</v>
      </c>
      <c r="D23" s="7"/>
      <c r="E23" s="23">
        <v>34477</v>
      </c>
      <c r="F23" s="4"/>
      <c r="G23" s="4"/>
      <c r="H23" s="30">
        <v>31527</v>
      </c>
      <c r="I23" s="7"/>
    </row>
    <row r="24" spans="2:9" ht="15.75">
      <c r="B24" t="s">
        <v>133</v>
      </c>
      <c r="D24" s="7"/>
      <c r="E24" s="12">
        <v>14439</v>
      </c>
      <c r="F24" s="4"/>
      <c r="G24" s="4"/>
      <c r="H24" s="29">
        <v>15380</v>
      </c>
      <c r="I24" s="7"/>
    </row>
    <row r="25" spans="2:9" ht="15.75">
      <c r="B25" t="s">
        <v>112</v>
      </c>
      <c r="D25" s="7"/>
      <c r="E25" s="12">
        <v>16529</v>
      </c>
      <c r="F25" s="4"/>
      <c r="G25" s="4"/>
      <c r="H25" s="29">
        <v>12214</v>
      </c>
      <c r="I25" s="7"/>
    </row>
    <row r="26" spans="2:9" ht="15.75">
      <c r="B26" t="s">
        <v>113</v>
      </c>
      <c r="D26" s="7"/>
      <c r="E26" s="12">
        <v>1093</v>
      </c>
      <c r="F26" s="4"/>
      <c r="G26" s="4"/>
      <c r="H26" s="29">
        <v>1018</v>
      </c>
      <c r="I26" s="7"/>
    </row>
    <row r="27" spans="2:9" ht="15.75">
      <c r="B27" t="s">
        <v>3</v>
      </c>
      <c r="D27" s="7"/>
      <c r="E27" s="60">
        <v>39688</v>
      </c>
      <c r="F27" s="4"/>
      <c r="G27" s="4"/>
      <c r="H27" s="61">
        <v>43303</v>
      </c>
      <c r="I27" s="7"/>
    </row>
    <row r="28" spans="4:9" ht="15.75">
      <c r="D28" s="7"/>
      <c r="E28" s="4">
        <f>SUM(E23:E27)</f>
        <v>106226</v>
      </c>
      <c r="F28" s="4"/>
      <c r="G28" s="4"/>
      <c r="H28" s="4">
        <f>SUM(H23:H27)</f>
        <v>103442</v>
      </c>
      <c r="I28" s="7"/>
    </row>
    <row r="29" spans="3:9" ht="15.75">
      <c r="C29" s="7"/>
      <c r="D29" s="7"/>
      <c r="E29" s="6"/>
      <c r="F29" s="7"/>
      <c r="G29" s="7"/>
      <c r="H29" s="64"/>
      <c r="I29" s="7"/>
    </row>
    <row r="30" spans="1:9" ht="16.5" thickBot="1">
      <c r="A30" s="17" t="s">
        <v>77</v>
      </c>
      <c r="C30" s="7"/>
      <c r="D30" s="7"/>
      <c r="E30" s="66">
        <f>+E21+E28</f>
        <v>189274</v>
      </c>
      <c r="F30" s="7"/>
      <c r="G30" s="7"/>
      <c r="H30" s="66">
        <f>+H21+H28</f>
        <v>186012.481</v>
      </c>
      <c r="I30" s="7"/>
    </row>
    <row r="31" spans="2:9" ht="16.5" thickTop="1">
      <c r="B31" s="7"/>
      <c r="C31" s="7"/>
      <c r="D31" s="7"/>
      <c r="E31" s="7"/>
      <c r="F31" s="7"/>
      <c r="G31" s="7"/>
      <c r="H31" s="14"/>
      <c r="I31" s="7"/>
    </row>
    <row r="32" spans="1:9" ht="15.75">
      <c r="A32" s="1" t="s">
        <v>82</v>
      </c>
      <c r="B32" s="7"/>
      <c r="C32" s="7"/>
      <c r="D32" s="7"/>
      <c r="E32" s="7"/>
      <c r="F32" s="7"/>
      <c r="G32" s="7"/>
      <c r="H32" s="14"/>
      <c r="I32" s="7"/>
    </row>
    <row r="33" spans="1:9" ht="15.75">
      <c r="A33" s="1" t="s">
        <v>83</v>
      </c>
      <c r="C33" s="7"/>
      <c r="D33" s="7"/>
      <c r="E33" s="7"/>
      <c r="F33" s="7"/>
      <c r="G33" s="7"/>
      <c r="H33" s="14"/>
      <c r="I33" s="7"/>
    </row>
    <row r="34" spans="2:9" ht="15.75">
      <c r="B34" t="s">
        <v>66</v>
      </c>
      <c r="C34" s="7"/>
      <c r="D34" s="7"/>
      <c r="E34" s="30">
        <v>75831</v>
      </c>
      <c r="F34" s="7"/>
      <c r="G34" s="7"/>
      <c r="H34" s="30">
        <v>75831</v>
      </c>
      <c r="I34" s="7"/>
    </row>
    <row r="35" spans="2:9" ht="15.75">
      <c r="B35" s="7" t="s">
        <v>84</v>
      </c>
      <c r="C35" s="7"/>
      <c r="D35" s="7"/>
      <c r="E35" s="29">
        <f>+CSCE!F27</f>
        <v>4267.89904</v>
      </c>
      <c r="F35" s="7"/>
      <c r="G35" s="7"/>
      <c r="H35" s="29">
        <v>4268</v>
      </c>
      <c r="I35" s="7"/>
    </row>
    <row r="36" spans="2:9" ht="15.75">
      <c r="B36" s="7" t="s">
        <v>85</v>
      </c>
      <c r="C36" s="7"/>
      <c r="D36" s="7"/>
      <c r="E36" s="29">
        <f>+CSCE!H27</f>
        <v>2418</v>
      </c>
      <c r="F36" s="7"/>
      <c r="G36" s="7"/>
      <c r="H36" s="29">
        <v>2418</v>
      </c>
      <c r="I36" s="7"/>
    </row>
    <row r="37" spans="2:9" ht="15.75">
      <c r="B37" s="7" t="s">
        <v>86</v>
      </c>
      <c r="C37" s="7"/>
      <c r="D37" s="7"/>
      <c r="E37" s="61">
        <f>+CSCE!J27</f>
        <v>85621</v>
      </c>
      <c r="F37" s="7"/>
      <c r="G37" s="7"/>
      <c r="H37" s="61">
        <v>81665</v>
      </c>
      <c r="I37" s="7"/>
    </row>
    <row r="38" spans="2:9" ht="15.75">
      <c r="B38" s="7"/>
      <c r="C38" s="7"/>
      <c r="D38" s="7"/>
      <c r="E38" s="30">
        <f>+E34+E35+E36+E37</f>
        <v>168137.89904</v>
      </c>
      <c r="F38" s="7"/>
      <c r="G38" s="7"/>
      <c r="H38" s="30">
        <f>+H34+H35+H36+H37</f>
        <v>164182</v>
      </c>
      <c r="I38" s="7"/>
    </row>
    <row r="39" spans="1:9" ht="15.75">
      <c r="A39" s="17" t="s">
        <v>87</v>
      </c>
      <c r="C39" s="7"/>
      <c r="D39" s="7"/>
      <c r="E39" s="60">
        <f>+CSCE!N27</f>
        <v>3203</v>
      </c>
      <c r="F39" s="7"/>
      <c r="G39" s="7"/>
      <c r="H39" s="61">
        <v>3101</v>
      </c>
      <c r="I39" s="7"/>
    </row>
    <row r="40" spans="1:9" ht="15.75">
      <c r="A40" s="1" t="s">
        <v>93</v>
      </c>
      <c r="B40" s="17"/>
      <c r="C40" s="7"/>
      <c r="D40" s="7"/>
      <c r="E40" s="22">
        <f>+E38+E39</f>
        <v>171340.89904</v>
      </c>
      <c r="F40" s="7"/>
      <c r="G40" s="7"/>
      <c r="H40" s="22">
        <f>+H38+H39</f>
        <v>167283</v>
      </c>
      <c r="I40" s="7"/>
    </row>
    <row r="41" spans="2:9" ht="15.75">
      <c r="B41" s="17"/>
      <c r="C41" s="7"/>
      <c r="D41" s="7"/>
      <c r="E41" s="18"/>
      <c r="F41" s="7"/>
      <c r="G41" s="7"/>
      <c r="H41" s="18"/>
      <c r="I41" s="7"/>
    </row>
    <row r="42" spans="1:9" ht="15.75">
      <c r="A42" s="1" t="s">
        <v>88</v>
      </c>
      <c r="B42" s="17"/>
      <c r="C42" s="7"/>
      <c r="D42" s="7"/>
      <c r="E42" s="7"/>
      <c r="F42" s="7"/>
      <c r="G42" s="7"/>
      <c r="H42" s="18"/>
      <c r="I42" s="7"/>
    </row>
    <row r="43" spans="2:9" ht="15.75">
      <c r="B43" s="62" t="s">
        <v>89</v>
      </c>
      <c r="C43" s="7"/>
      <c r="D43" s="7"/>
      <c r="E43" s="63">
        <v>12</v>
      </c>
      <c r="F43" s="7"/>
      <c r="G43" s="7"/>
      <c r="H43" s="63">
        <v>12</v>
      </c>
      <c r="I43" s="7"/>
    </row>
    <row r="44" spans="2:9" ht="15.75">
      <c r="B44" s="17"/>
      <c r="C44" s="7"/>
      <c r="D44" s="7"/>
      <c r="E44" s="18">
        <f>+E43</f>
        <v>12</v>
      </c>
      <c r="F44" s="7"/>
      <c r="G44" s="7"/>
      <c r="H44" s="18">
        <f>+H43</f>
        <v>12</v>
      </c>
      <c r="I44" s="7"/>
    </row>
    <row r="45" spans="1:9" ht="15.75">
      <c r="A45" s="1" t="s">
        <v>90</v>
      </c>
      <c r="B45" s="7"/>
      <c r="C45" s="7"/>
      <c r="D45" s="7"/>
      <c r="E45" s="7"/>
      <c r="F45" s="7"/>
      <c r="G45" s="7"/>
      <c r="H45" s="14"/>
      <c r="I45" s="7"/>
    </row>
    <row r="46" spans="2:9" ht="15.75">
      <c r="B46" s="7" t="s">
        <v>115</v>
      </c>
      <c r="C46" s="7"/>
      <c r="D46" s="7"/>
      <c r="E46" s="23">
        <v>16182</v>
      </c>
      <c r="F46" s="4"/>
      <c r="G46" s="4"/>
      <c r="H46" s="30">
        <v>16619</v>
      </c>
      <c r="I46" s="7"/>
    </row>
    <row r="47" spans="2:9" ht="15.75">
      <c r="B47" s="7" t="s">
        <v>114</v>
      </c>
      <c r="C47" s="7"/>
      <c r="D47" s="7"/>
      <c r="E47" s="61">
        <v>1739</v>
      </c>
      <c r="F47" s="18"/>
      <c r="G47" s="18"/>
      <c r="H47" s="61">
        <v>2098</v>
      </c>
      <c r="I47" s="7"/>
    </row>
    <row r="48" spans="2:9" ht="15.75">
      <c r="B48" s="7"/>
      <c r="C48" s="7"/>
      <c r="D48" s="7"/>
      <c r="E48" s="65">
        <f>+E46+E47</f>
        <v>17921</v>
      </c>
      <c r="F48" s="4"/>
      <c r="G48" s="4"/>
      <c r="H48" s="65">
        <f>+H46+H47</f>
        <v>18717</v>
      </c>
      <c r="I48" s="7"/>
    </row>
    <row r="49" spans="2:9" ht="15.75">
      <c r="B49" s="7"/>
      <c r="C49" s="7"/>
      <c r="D49" s="7"/>
      <c r="E49" s="7"/>
      <c r="F49" s="7"/>
      <c r="G49" s="7"/>
      <c r="H49" s="7"/>
      <c r="I49" s="7"/>
    </row>
    <row r="50" spans="1:9" ht="15.75">
      <c r="A50" s="21" t="s">
        <v>91</v>
      </c>
      <c r="B50" s="14"/>
      <c r="C50" s="14"/>
      <c r="D50" s="14"/>
      <c r="E50" s="40">
        <f>+E44+E48</f>
        <v>17933</v>
      </c>
      <c r="F50" s="18"/>
      <c r="G50" s="18"/>
      <c r="H50" s="40">
        <f>+H44+H48</f>
        <v>18729</v>
      </c>
      <c r="I50" s="14"/>
    </row>
    <row r="51" spans="1:9" ht="15.7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6.5" thickBot="1">
      <c r="A52" s="21" t="s">
        <v>92</v>
      </c>
      <c r="B52" s="14"/>
      <c r="C52" s="14"/>
      <c r="D52" s="14"/>
      <c r="E52" s="34">
        <f>+E40+E50</f>
        <v>189273.89904</v>
      </c>
      <c r="F52" s="31"/>
      <c r="G52" s="31"/>
      <c r="H52" s="34">
        <f>+H40+H50</f>
        <v>186012</v>
      </c>
      <c r="I52" s="14"/>
    </row>
    <row r="53" spans="1:9" ht="16.5" thickTop="1">
      <c r="A53" s="13"/>
      <c r="B53" s="14"/>
      <c r="C53" s="14"/>
      <c r="D53" s="14"/>
      <c r="E53" s="14"/>
      <c r="F53" s="14"/>
      <c r="G53" s="14"/>
      <c r="H53" s="14"/>
      <c r="I53" s="14"/>
    </row>
    <row r="54" spans="4:9" ht="15.75">
      <c r="D54" s="7"/>
      <c r="E54" s="7"/>
      <c r="F54" s="7"/>
      <c r="G54" s="7"/>
      <c r="H54" s="14"/>
      <c r="I54" s="7"/>
    </row>
    <row r="55" spans="1:7" ht="15.75">
      <c r="A55" t="s">
        <v>121</v>
      </c>
      <c r="F55" s="4"/>
      <c r="G55" s="4"/>
    </row>
    <row r="56" spans="1:8" ht="15.75">
      <c r="A56" s="80" t="s">
        <v>119</v>
      </c>
      <c r="E56" s="78">
        <f>+E38/E34/10</f>
        <v>0.22172712879956746</v>
      </c>
      <c r="F56" s="7"/>
      <c r="G56" s="7"/>
      <c r="H56" s="78">
        <f>+H38/H34/10</f>
        <v>0.21651039812214004</v>
      </c>
    </row>
    <row r="57" spans="6:8" ht="15.75">
      <c r="F57" s="7"/>
      <c r="G57" s="7"/>
      <c r="H57" s="13"/>
    </row>
    <row r="58" spans="1:7" ht="15.75">
      <c r="A58" s="38" t="s">
        <v>49</v>
      </c>
      <c r="F58" s="7"/>
      <c r="G58" s="7"/>
    </row>
    <row r="59" spans="1:7" ht="15.75">
      <c r="A59" s="20" t="s">
        <v>136</v>
      </c>
      <c r="F59" s="7"/>
      <c r="G59" s="7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75" zoomScaleNormal="75" zoomScalePageLayoutView="0" workbookViewId="0" topLeftCell="A4">
      <selection activeCell="D48" sqref="D48"/>
    </sheetView>
  </sheetViews>
  <sheetFormatPr defaultColWidth="9.00390625" defaultRowHeight="15.75"/>
  <cols>
    <col min="1" max="1" width="4.25390625" style="0" customWidth="1"/>
    <col min="2" max="2" width="11.125" style="0" customWidth="1"/>
    <col min="3" max="3" width="25.25390625" style="0" customWidth="1"/>
    <col min="4" max="4" width="12.00390625" style="0" customWidth="1"/>
    <col min="5" max="5" width="1.4921875" style="0" customWidth="1"/>
    <col min="6" max="6" width="14.125" style="0" bestFit="1" customWidth="1"/>
    <col min="7" max="7" width="1.625" style="0" customWidth="1"/>
    <col min="8" max="8" width="13.25390625" style="0" bestFit="1" customWidth="1"/>
    <col min="9" max="9" width="1.12109375" style="0" customWidth="1"/>
    <col min="10" max="10" width="13.25390625" style="0" bestFit="1" customWidth="1"/>
  </cols>
  <sheetData>
    <row r="1" spans="2:10" ht="18.75">
      <c r="B1" s="54"/>
      <c r="C1" s="82" t="s">
        <v>11</v>
      </c>
      <c r="D1" s="82"/>
      <c r="E1" s="82"/>
      <c r="F1" s="82"/>
      <c r="G1" s="82"/>
      <c r="H1" s="82"/>
      <c r="I1" s="82"/>
      <c r="J1" s="82"/>
    </row>
    <row r="2" spans="2:10" ht="15.75">
      <c r="B2" s="26"/>
      <c r="C2" s="83" t="s">
        <v>38</v>
      </c>
      <c r="D2" s="83"/>
      <c r="E2" s="83"/>
      <c r="F2" s="83"/>
      <c r="G2" s="83"/>
      <c r="H2" s="83"/>
      <c r="I2" s="83"/>
      <c r="J2" s="83"/>
    </row>
    <row r="3" spans="2:10" ht="15.75">
      <c r="B3" s="26"/>
      <c r="C3" s="83" t="s">
        <v>39</v>
      </c>
      <c r="D3" s="83"/>
      <c r="E3" s="83"/>
      <c r="F3" s="83"/>
      <c r="G3" s="83"/>
      <c r="H3" s="83"/>
      <c r="I3" s="83"/>
      <c r="J3" s="83"/>
    </row>
    <row r="4" spans="1:10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15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5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ht="15.75">
      <c r="A7" s="1" t="s">
        <v>7</v>
      </c>
    </row>
    <row r="8" ht="15.75">
      <c r="A8" s="1" t="s">
        <v>131</v>
      </c>
    </row>
    <row r="9" spans="1:10" ht="15.75">
      <c r="A9" s="7"/>
      <c r="B9" s="17"/>
      <c r="C9" s="17"/>
      <c r="D9" s="7"/>
      <c r="E9" s="7"/>
      <c r="F9" s="7"/>
      <c r="G9" s="7"/>
      <c r="H9" s="7"/>
      <c r="I9" s="7"/>
      <c r="J9" s="7"/>
    </row>
    <row r="10" spans="1:10" ht="15.75">
      <c r="A10" s="7"/>
      <c r="B10" s="7"/>
      <c r="C10" s="7"/>
      <c r="D10" s="84" t="s">
        <v>124</v>
      </c>
      <c r="E10" s="84"/>
      <c r="F10" s="84"/>
      <c r="G10" s="9"/>
      <c r="H10" s="85" t="s">
        <v>125</v>
      </c>
      <c r="I10" s="85"/>
      <c r="J10" s="85"/>
    </row>
    <row r="11" spans="1:10" ht="15.75">
      <c r="A11" s="7"/>
      <c r="B11" s="7"/>
      <c r="C11" s="7"/>
      <c r="D11" s="9" t="s">
        <v>127</v>
      </c>
      <c r="E11" s="9"/>
      <c r="F11" s="9" t="s">
        <v>129</v>
      </c>
      <c r="G11" s="9"/>
      <c r="H11" s="9" t="s">
        <v>10</v>
      </c>
      <c r="I11" s="9"/>
      <c r="J11" s="9" t="s">
        <v>123</v>
      </c>
    </row>
    <row r="12" spans="1:10" ht="15.75">
      <c r="A12" s="7"/>
      <c r="B12" s="7"/>
      <c r="C12" s="7"/>
      <c r="D12" s="9" t="s">
        <v>128</v>
      </c>
      <c r="E12" s="9"/>
      <c r="F12" s="9" t="s">
        <v>128</v>
      </c>
      <c r="G12" s="9"/>
      <c r="H12" s="9" t="s">
        <v>122</v>
      </c>
      <c r="I12" s="9"/>
      <c r="J12" s="9" t="s">
        <v>122</v>
      </c>
    </row>
    <row r="13" spans="1:10" ht="15.75">
      <c r="A13" s="7"/>
      <c r="B13" s="7"/>
      <c r="C13" s="7"/>
      <c r="D13" s="24">
        <v>39568</v>
      </c>
      <c r="E13" s="24"/>
      <c r="F13" s="24">
        <v>39202</v>
      </c>
      <c r="G13" s="24"/>
      <c r="H13" s="24">
        <v>39568</v>
      </c>
      <c r="I13" s="24"/>
      <c r="J13" s="24">
        <v>39202</v>
      </c>
    </row>
    <row r="14" spans="1:10" ht="15.75">
      <c r="A14" s="7"/>
      <c r="B14" s="7"/>
      <c r="C14" s="7"/>
      <c r="D14" s="25" t="s">
        <v>1</v>
      </c>
      <c r="E14" s="24"/>
      <c r="F14" s="25" t="s">
        <v>1</v>
      </c>
      <c r="G14" s="24"/>
      <c r="H14" s="25" t="s">
        <v>1</v>
      </c>
      <c r="I14" s="24"/>
      <c r="J14" s="25" t="s">
        <v>1</v>
      </c>
    </row>
    <row r="15" spans="1:10" ht="15.75">
      <c r="A15" s="7"/>
      <c r="B15" s="7"/>
      <c r="C15" s="7"/>
      <c r="D15" s="24"/>
      <c r="E15" s="24"/>
      <c r="F15" s="24"/>
      <c r="G15" s="24"/>
      <c r="H15" s="24"/>
      <c r="I15" s="24"/>
      <c r="J15" s="24"/>
    </row>
    <row r="16" spans="1:10" ht="15.75">
      <c r="A16" s="7"/>
      <c r="B16" s="7" t="s">
        <v>5</v>
      </c>
      <c r="C16" s="7"/>
      <c r="D16" s="18">
        <f>+H16</f>
        <v>11556</v>
      </c>
      <c r="E16" s="4"/>
      <c r="F16" s="18">
        <f>+J16</f>
        <v>11358</v>
      </c>
      <c r="G16" s="18"/>
      <c r="H16" s="18">
        <v>11556</v>
      </c>
      <c r="I16" s="18"/>
      <c r="J16" s="18">
        <v>11358</v>
      </c>
    </row>
    <row r="17" spans="1:10" ht="15.75">
      <c r="A17" s="7"/>
      <c r="B17" s="7"/>
      <c r="C17" s="7"/>
      <c r="D17" s="4"/>
      <c r="E17" s="4"/>
      <c r="F17" s="18"/>
      <c r="G17" s="18"/>
      <c r="H17" s="18"/>
      <c r="I17" s="18"/>
      <c r="J17" s="18"/>
    </row>
    <row r="18" spans="1:10" ht="15.75">
      <c r="A18" s="7"/>
      <c r="B18" s="7" t="s">
        <v>99</v>
      </c>
      <c r="C18" s="7"/>
      <c r="D18" s="18">
        <f>+H18</f>
        <v>-5669</v>
      </c>
      <c r="E18" s="4"/>
      <c r="F18" s="18">
        <f>+J18</f>
        <v>-6158</v>
      </c>
      <c r="G18" s="18"/>
      <c r="H18" s="18">
        <v>-5669</v>
      </c>
      <c r="I18" s="18"/>
      <c r="J18" s="18">
        <v>-6158</v>
      </c>
    </row>
    <row r="19" spans="1:10" ht="15.75">
      <c r="A19" s="7"/>
      <c r="B19" s="7"/>
      <c r="C19" s="7"/>
      <c r="D19" s="3"/>
      <c r="E19" s="3"/>
      <c r="F19" s="16"/>
      <c r="G19" s="16"/>
      <c r="H19" s="16"/>
      <c r="I19" s="16"/>
      <c r="J19" s="16"/>
    </row>
    <row r="20" spans="1:10" ht="15.75">
      <c r="A20" s="7"/>
      <c r="B20" s="7" t="s">
        <v>100</v>
      </c>
      <c r="C20" s="7"/>
      <c r="D20" s="18">
        <f>+D16+D18</f>
        <v>5887</v>
      </c>
      <c r="E20" s="4"/>
      <c r="F20" s="18">
        <f>+F16+F18</f>
        <v>5200</v>
      </c>
      <c r="G20" s="14"/>
      <c r="H20" s="18">
        <f>+H16+H18</f>
        <v>5887</v>
      </c>
      <c r="I20" s="18"/>
      <c r="J20" s="18">
        <f>+J16+J18</f>
        <v>5200</v>
      </c>
    </row>
    <row r="21" spans="1:10" ht="15.75">
      <c r="A21" s="7"/>
      <c r="B21" s="7"/>
      <c r="C21" s="7"/>
      <c r="D21" s="4"/>
      <c r="E21" s="4"/>
      <c r="F21" s="18"/>
      <c r="G21" s="14"/>
      <c r="H21" s="14"/>
      <c r="I21" s="18"/>
      <c r="J21" s="18"/>
    </row>
    <row r="22" spans="1:10" ht="15.75">
      <c r="A22" s="7"/>
      <c r="B22" s="7" t="s">
        <v>101</v>
      </c>
      <c r="C22" s="7"/>
      <c r="D22" s="18">
        <f>+H22</f>
        <v>304</v>
      </c>
      <c r="E22" s="4"/>
      <c r="F22" s="18">
        <f>+J22</f>
        <v>439</v>
      </c>
      <c r="G22" s="14"/>
      <c r="H22" s="14">
        <v>304</v>
      </c>
      <c r="I22" s="18"/>
      <c r="J22" s="18">
        <v>439</v>
      </c>
    </row>
    <row r="23" spans="1:10" ht="15.75">
      <c r="A23" s="7"/>
      <c r="B23" s="7"/>
      <c r="C23" s="7"/>
      <c r="D23" s="4"/>
      <c r="E23" s="4"/>
      <c r="F23" s="18"/>
      <c r="G23" s="14"/>
      <c r="H23" s="14"/>
      <c r="I23" s="18"/>
      <c r="J23" s="18"/>
    </row>
    <row r="24" spans="1:10" ht="15.75">
      <c r="A24" s="7"/>
      <c r="B24" s="7" t="s">
        <v>102</v>
      </c>
      <c r="C24" s="7"/>
      <c r="D24" s="18">
        <f>+H24</f>
        <v>-874</v>
      </c>
      <c r="E24" s="4"/>
      <c r="F24" s="18">
        <f>+J24</f>
        <v>-786</v>
      </c>
      <c r="G24" s="14"/>
      <c r="H24" s="18">
        <f>-856-18</f>
        <v>-874</v>
      </c>
      <c r="I24" s="18"/>
      <c r="J24" s="18">
        <v>-786</v>
      </c>
    </row>
    <row r="25" spans="1:10" ht="15.75">
      <c r="A25" s="7"/>
      <c r="B25" s="7"/>
      <c r="C25" s="7"/>
      <c r="D25" s="4"/>
      <c r="E25" s="4"/>
      <c r="F25" s="18"/>
      <c r="G25" s="14"/>
      <c r="H25" s="14"/>
      <c r="I25" s="18"/>
      <c r="J25" s="18"/>
    </row>
    <row r="26" spans="1:10" ht="15.75">
      <c r="A26" s="7"/>
      <c r="B26" s="7" t="s">
        <v>103</v>
      </c>
      <c r="C26" s="7"/>
      <c r="D26" s="18">
        <f>+H26</f>
        <v>0</v>
      </c>
      <c r="E26" s="4"/>
      <c r="F26" s="18">
        <f>+J26</f>
        <v>0</v>
      </c>
      <c r="G26" s="14"/>
      <c r="H26" s="18">
        <f>+L26</f>
        <v>0</v>
      </c>
      <c r="I26" s="18"/>
      <c r="J26" s="18">
        <v>0</v>
      </c>
    </row>
    <row r="27" spans="1:10" ht="15.75">
      <c r="A27" s="7"/>
      <c r="B27" s="7"/>
      <c r="C27" s="7"/>
      <c r="D27" s="4"/>
      <c r="E27" s="4"/>
      <c r="F27" s="18"/>
      <c r="G27" s="14"/>
      <c r="H27" s="14"/>
      <c r="I27" s="18"/>
      <c r="J27" s="18"/>
    </row>
    <row r="28" spans="1:10" ht="15.75">
      <c r="A28" s="7"/>
      <c r="B28" s="7" t="s">
        <v>104</v>
      </c>
      <c r="C28" s="7"/>
      <c r="D28" s="18">
        <f>+H28</f>
        <v>-7</v>
      </c>
      <c r="E28" s="4"/>
      <c r="F28" s="18">
        <f>+J28</f>
        <v>-3</v>
      </c>
      <c r="G28" s="14"/>
      <c r="H28" s="18">
        <v>-7</v>
      </c>
      <c r="I28" s="18"/>
      <c r="J28" s="18">
        <v>-3</v>
      </c>
    </row>
    <row r="29" spans="1:10" ht="15.75">
      <c r="A29" s="7"/>
      <c r="C29" s="7"/>
      <c r="D29" s="3"/>
      <c r="E29" s="3"/>
      <c r="F29" s="16"/>
      <c r="G29" s="64"/>
      <c r="H29" s="64"/>
      <c r="I29" s="16"/>
      <c r="J29" s="64"/>
    </row>
    <row r="30" spans="1:10" ht="15.75">
      <c r="A30" s="7"/>
      <c r="B30" s="7" t="s">
        <v>9</v>
      </c>
      <c r="C30" s="7"/>
      <c r="D30" s="18">
        <f>+D20+D22+D24+D26+D28</f>
        <v>5310</v>
      </c>
      <c r="E30" s="4"/>
      <c r="F30" s="18">
        <f>+F20+F22+F24+F26+F28</f>
        <v>4850</v>
      </c>
      <c r="G30" s="18"/>
      <c r="H30" s="18">
        <f>+H20+H22+H24+H26+H28</f>
        <v>5310</v>
      </c>
      <c r="I30" s="18"/>
      <c r="J30" s="18">
        <f>+J20+J22+J24+J26+J28</f>
        <v>4850</v>
      </c>
    </row>
    <row r="31" spans="1:10" ht="15.75">
      <c r="A31" s="7"/>
      <c r="B31" s="7"/>
      <c r="C31" s="7"/>
      <c r="D31" s="4"/>
      <c r="E31" s="4"/>
      <c r="F31" s="18"/>
      <c r="G31" s="18"/>
      <c r="H31" s="18"/>
      <c r="I31" s="18"/>
      <c r="J31" s="18"/>
    </row>
    <row r="32" spans="1:10" ht="15.75">
      <c r="A32" s="7"/>
      <c r="B32" s="7" t="s">
        <v>105</v>
      </c>
      <c r="C32" s="7"/>
      <c r="D32" s="18">
        <f>+H32</f>
        <v>-1252</v>
      </c>
      <c r="E32" s="4"/>
      <c r="F32" s="18">
        <f>+J32</f>
        <v>-1275</v>
      </c>
      <c r="G32" s="18"/>
      <c r="H32" s="18">
        <v>-1252</v>
      </c>
      <c r="I32" s="18"/>
      <c r="J32" s="18">
        <v>-1275</v>
      </c>
    </row>
    <row r="33" spans="1:10" ht="15.75">
      <c r="A33" s="7"/>
      <c r="B33" s="7"/>
      <c r="C33" s="7"/>
      <c r="D33" s="6"/>
      <c r="E33" s="6"/>
      <c r="F33" s="16"/>
      <c r="G33" s="16"/>
      <c r="H33" s="16"/>
      <c r="I33" s="16"/>
      <c r="J33" s="16"/>
    </row>
    <row r="34" spans="1:10" ht="16.5" thickBot="1">
      <c r="A34" s="7"/>
      <c r="B34" s="17" t="s">
        <v>98</v>
      </c>
      <c r="C34" s="7"/>
      <c r="D34" s="8">
        <f>+D30+D32</f>
        <v>4058</v>
      </c>
      <c r="E34" s="8"/>
      <c r="F34" s="8">
        <f>+F30+F32</f>
        <v>3575</v>
      </c>
      <c r="G34" s="33"/>
      <c r="H34" s="8">
        <f>+H30+H32</f>
        <v>4058</v>
      </c>
      <c r="I34" s="33"/>
      <c r="J34" s="8">
        <f>+J30+J32</f>
        <v>3575</v>
      </c>
    </row>
    <row r="35" spans="1:10" ht="16.5" thickTop="1">
      <c r="A35" s="7"/>
      <c r="B35" s="7"/>
      <c r="C35" s="7"/>
      <c r="D35" s="4"/>
      <c r="E35" s="4"/>
      <c r="F35" s="18"/>
      <c r="G35" s="18"/>
      <c r="H35" s="18"/>
      <c r="I35" s="18"/>
      <c r="J35" s="18"/>
    </row>
    <row r="36" spans="1:10" ht="15.75">
      <c r="A36" s="7"/>
      <c r="B36" s="7" t="s">
        <v>106</v>
      </c>
      <c r="C36" s="7"/>
      <c r="D36" s="4"/>
      <c r="E36" s="4"/>
      <c r="F36" s="18"/>
      <c r="G36" s="18"/>
      <c r="H36" s="18"/>
      <c r="I36" s="18"/>
      <c r="J36" s="18"/>
    </row>
    <row r="37" spans="1:10" ht="15.75">
      <c r="A37" s="7"/>
      <c r="B37" s="7"/>
      <c r="C37" s="7"/>
      <c r="D37" s="4"/>
      <c r="E37" s="4"/>
      <c r="F37" s="18"/>
      <c r="G37" s="18"/>
      <c r="H37" s="18"/>
      <c r="I37" s="18"/>
      <c r="J37" s="18"/>
    </row>
    <row r="38" spans="1:10" ht="15.75">
      <c r="A38" s="7"/>
      <c r="B38" s="7" t="s">
        <v>107</v>
      </c>
      <c r="C38" s="7"/>
      <c r="D38" s="18">
        <v>3956</v>
      </c>
      <c r="E38" s="4"/>
      <c r="F38" s="18">
        <f>+F42-F40</f>
        <v>3484</v>
      </c>
      <c r="G38" s="18"/>
      <c r="H38" s="18">
        <f>+H42-H40</f>
        <v>3956</v>
      </c>
      <c r="I38" s="18"/>
      <c r="J38" s="18">
        <v>3484</v>
      </c>
    </row>
    <row r="39" spans="1:10" ht="15.75">
      <c r="A39" s="7"/>
      <c r="B39" s="7"/>
      <c r="C39" s="7"/>
      <c r="D39" s="18"/>
      <c r="E39" s="4"/>
      <c r="F39" s="18"/>
      <c r="G39" s="18"/>
      <c r="H39" s="18"/>
      <c r="I39" s="18"/>
      <c r="J39" s="18"/>
    </row>
    <row r="40" spans="1:10" ht="15.75">
      <c r="A40" s="7"/>
      <c r="B40" s="7" t="s">
        <v>0</v>
      </c>
      <c r="C40" s="7"/>
      <c r="D40" s="18">
        <f>+H40</f>
        <v>102</v>
      </c>
      <c r="E40" s="4"/>
      <c r="F40" s="18">
        <f>+J40</f>
        <v>91</v>
      </c>
      <c r="G40" s="18"/>
      <c r="H40" s="18">
        <v>102</v>
      </c>
      <c r="I40" s="18"/>
      <c r="J40" s="18">
        <v>91</v>
      </c>
    </row>
    <row r="41" spans="1:14" ht="15.75">
      <c r="A41" s="7"/>
      <c r="B41" s="14"/>
      <c r="C41" s="14"/>
      <c r="D41" s="18"/>
      <c r="E41" s="18"/>
      <c r="F41" s="18"/>
      <c r="G41" s="18"/>
      <c r="H41" s="18"/>
      <c r="I41" s="18"/>
      <c r="J41" s="18"/>
      <c r="K41" s="13"/>
      <c r="L41" s="13"/>
      <c r="M41" s="13"/>
      <c r="N41" s="13"/>
    </row>
    <row r="42" spans="1:14" ht="16.5" thickBot="1">
      <c r="A42" s="37"/>
      <c r="B42" s="37"/>
      <c r="C42" s="37"/>
      <c r="D42" s="33">
        <f>+D34</f>
        <v>4058</v>
      </c>
      <c r="E42" s="33"/>
      <c r="F42" s="33">
        <f>+F34</f>
        <v>3575</v>
      </c>
      <c r="G42" s="33"/>
      <c r="H42" s="33">
        <f>+H34</f>
        <v>4058</v>
      </c>
      <c r="I42" s="33"/>
      <c r="J42" s="33">
        <f>+J34</f>
        <v>3575</v>
      </c>
      <c r="K42" s="13"/>
      <c r="L42" s="13"/>
      <c r="M42" s="13"/>
      <c r="N42" s="13"/>
    </row>
    <row r="43" spans="1:10" ht="16.5" thickTop="1">
      <c r="A43" s="7"/>
      <c r="B43" s="7"/>
      <c r="C43" s="7"/>
      <c r="D43" s="7"/>
      <c r="E43" s="7"/>
      <c r="F43" s="18"/>
      <c r="G43" s="14"/>
      <c r="H43" s="14"/>
      <c r="I43" s="18"/>
      <c r="J43" s="18"/>
    </row>
    <row r="44" spans="1:10" ht="15.75">
      <c r="A44" s="7"/>
      <c r="B44" s="17" t="s">
        <v>108</v>
      </c>
      <c r="C44" s="7"/>
      <c r="D44" s="7"/>
      <c r="E44" s="7"/>
      <c r="F44" s="18"/>
      <c r="G44" s="14"/>
      <c r="H44" s="14"/>
      <c r="I44" s="18"/>
      <c r="J44" s="18"/>
    </row>
    <row r="45" spans="1:10" ht="15.75">
      <c r="A45" s="7"/>
      <c r="B45" s="7"/>
      <c r="C45" s="7"/>
      <c r="D45" s="7"/>
      <c r="E45" s="7"/>
      <c r="F45" s="18"/>
      <c r="G45" s="14"/>
      <c r="H45" s="14"/>
      <c r="I45" s="18"/>
      <c r="J45" s="18"/>
    </row>
    <row r="46" spans="1:10" ht="16.5" thickBot="1">
      <c r="A46" s="7"/>
      <c r="B46" s="67" t="s">
        <v>109</v>
      </c>
      <c r="C46" s="7"/>
      <c r="D46" s="68">
        <f>+D38/758310*100</f>
        <v>0.521686381558993</v>
      </c>
      <c r="E46" s="69"/>
      <c r="F46" s="68">
        <f>+F38/758310*100</f>
        <v>0.45944270812728305</v>
      </c>
      <c r="G46" s="68"/>
      <c r="H46" s="68">
        <f>+H38/758310*100</f>
        <v>0.521686381558993</v>
      </c>
      <c r="I46" s="68"/>
      <c r="J46" s="68">
        <f>+J38/758310*100</f>
        <v>0.45944270812728305</v>
      </c>
    </row>
    <row r="47" spans="1:10" ht="16.5" thickTop="1">
      <c r="A47" s="7"/>
      <c r="B47" s="7"/>
      <c r="C47" s="7"/>
      <c r="D47" s="14"/>
      <c r="E47" s="7"/>
      <c r="F47" s="14"/>
      <c r="G47" s="14"/>
      <c r="H47" s="14"/>
      <c r="I47" s="18"/>
      <c r="J47" s="14"/>
    </row>
    <row r="48" spans="1:10" ht="16.5" thickBot="1">
      <c r="A48" s="7"/>
      <c r="B48" s="67" t="s">
        <v>110</v>
      </c>
      <c r="C48" s="7"/>
      <c r="D48" s="70" t="s">
        <v>52</v>
      </c>
      <c r="E48" s="71"/>
      <c r="F48" s="70" t="s">
        <v>52</v>
      </c>
      <c r="G48" s="70"/>
      <c r="H48" s="70" t="s">
        <v>52</v>
      </c>
      <c r="I48" s="70"/>
      <c r="J48" s="70" t="s">
        <v>52</v>
      </c>
    </row>
    <row r="49" spans="1:10" ht="16.5" thickTop="1">
      <c r="A49" s="7"/>
      <c r="B49" s="39"/>
      <c r="C49" s="39"/>
      <c r="D49" s="7"/>
      <c r="E49" s="7"/>
      <c r="F49" s="14"/>
      <c r="G49" s="14"/>
      <c r="H49" s="14"/>
      <c r="I49" s="14"/>
      <c r="J49" s="14"/>
    </row>
    <row r="50" spans="6:10" ht="15.75">
      <c r="F50" s="10"/>
      <c r="G50" s="13"/>
      <c r="H50" s="13"/>
      <c r="I50" s="13"/>
      <c r="J50" s="13"/>
    </row>
    <row r="51" spans="2:10" ht="15.75" hidden="1">
      <c r="B51" t="s">
        <v>37</v>
      </c>
      <c r="D51" s="2">
        <v>75831</v>
      </c>
      <c r="E51" s="2"/>
      <c r="F51" s="10">
        <v>75831</v>
      </c>
      <c r="G51" s="10"/>
      <c r="H51" s="10">
        <v>75831</v>
      </c>
      <c r="I51" s="10"/>
      <c r="J51" s="10">
        <v>75831</v>
      </c>
    </row>
    <row r="52" spans="4:10" ht="15.75">
      <c r="D52" s="2"/>
      <c r="E52" s="2"/>
      <c r="F52" s="10"/>
      <c r="G52" s="10"/>
      <c r="H52" s="10"/>
      <c r="I52" s="10"/>
      <c r="J52" s="10"/>
    </row>
    <row r="53" spans="2:3" ht="15.75">
      <c r="B53" s="38" t="s">
        <v>50</v>
      </c>
      <c r="C53" s="38"/>
    </row>
    <row r="54" spans="2:3" ht="15.75">
      <c r="B54" s="20" t="s">
        <v>136</v>
      </c>
      <c r="C54" s="20"/>
    </row>
  </sheetData>
  <sheetProtection/>
  <mergeCells count="5">
    <mergeCell ref="C1:J1"/>
    <mergeCell ref="C2:J2"/>
    <mergeCell ref="C3:J3"/>
    <mergeCell ref="D10:F10"/>
    <mergeCell ref="H10:J10"/>
  </mergeCells>
  <printOptions/>
  <pageMargins left="1.05" right="0.42" top="0.68" bottom="1" header="0.5" footer="0.5"/>
  <pageSetup fitToHeight="1" fitToWidth="1"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37.25390625" style="0" customWidth="1"/>
    <col min="4" max="4" width="4.00390625" style="0" customWidth="1"/>
    <col min="5" max="5" width="12.875" style="0" customWidth="1"/>
    <col min="6" max="7" width="3.375" style="0" customWidth="1"/>
    <col min="8" max="8" width="11.125" style="0" customWidth="1"/>
    <col min="9" max="9" width="3.125" style="0" customWidth="1"/>
  </cols>
  <sheetData>
    <row r="1" spans="2:9" ht="18.75">
      <c r="B1" s="54"/>
      <c r="C1" s="52" t="s">
        <v>11</v>
      </c>
      <c r="D1" s="54"/>
      <c r="E1" s="54"/>
      <c r="F1" s="54"/>
      <c r="G1" s="54"/>
      <c r="H1" s="54"/>
      <c r="I1" s="54"/>
    </row>
    <row r="2" spans="2:9" ht="15.75">
      <c r="B2" s="26"/>
      <c r="C2" s="51" t="s">
        <v>40</v>
      </c>
      <c r="D2" s="26"/>
      <c r="E2" s="26"/>
      <c r="F2" s="26"/>
      <c r="G2" s="26"/>
      <c r="H2" s="26"/>
      <c r="I2" s="26"/>
    </row>
    <row r="3" spans="2:9" ht="15.75">
      <c r="B3" s="26"/>
      <c r="C3" s="51" t="s">
        <v>39</v>
      </c>
      <c r="D3" s="26"/>
      <c r="E3" s="26"/>
      <c r="F3" s="26"/>
      <c r="G3" s="26"/>
      <c r="H3" s="26"/>
      <c r="I3" s="26"/>
    </row>
    <row r="4" spans="1:9" ht="16.5" thickBot="1">
      <c r="A4" s="53"/>
      <c r="B4" s="53"/>
      <c r="C4" s="53"/>
      <c r="D4" s="53"/>
      <c r="E4" s="53"/>
      <c r="F4" s="53"/>
      <c r="G4" s="53"/>
      <c r="H4" s="53"/>
      <c r="I4" s="53"/>
    </row>
    <row r="5" spans="1:9" ht="15.75">
      <c r="A5" s="26"/>
      <c r="B5" s="26"/>
      <c r="C5" s="26"/>
      <c r="D5" s="26"/>
      <c r="E5" s="26"/>
      <c r="F5" s="26"/>
      <c r="G5" s="26"/>
      <c r="H5" s="26"/>
      <c r="I5" s="26"/>
    </row>
    <row r="6" spans="1:4" ht="15.75">
      <c r="A6" s="1" t="s">
        <v>61</v>
      </c>
      <c r="B6" s="1"/>
      <c r="C6" s="1"/>
      <c r="D6" s="1"/>
    </row>
    <row r="7" spans="1:4" ht="15.75">
      <c r="A7" s="1" t="s">
        <v>131</v>
      </c>
      <c r="B7" s="1"/>
      <c r="C7" s="1"/>
      <c r="D7" s="1"/>
    </row>
    <row r="8" spans="1:5" ht="15.75">
      <c r="A8" s="1"/>
      <c r="B8" s="1"/>
      <c r="C8" s="1"/>
      <c r="D8" s="1"/>
      <c r="E8" s="5"/>
    </row>
    <row r="9" spans="1:8" ht="15.75">
      <c r="A9" s="1"/>
      <c r="B9" s="1"/>
      <c r="C9" s="1"/>
      <c r="D9" s="1"/>
      <c r="E9" s="9" t="s">
        <v>2</v>
      </c>
      <c r="H9" s="9" t="s">
        <v>123</v>
      </c>
    </row>
    <row r="10" spans="1:8" ht="15.75">
      <c r="A10" s="1"/>
      <c r="B10" s="1"/>
      <c r="C10" s="1"/>
      <c r="D10" s="1"/>
      <c r="E10" s="9" t="s">
        <v>122</v>
      </c>
      <c r="H10" s="9" t="s">
        <v>122</v>
      </c>
    </row>
    <row r="11" spans="1:8" ht="15.75">
      <c r="A11" s="1"/>
      <c r="B11" s="1"/>
      <c r="C11" s="1"/>
      <c r="D11" s="1"/>
      <c r="E11" s="24">
        <v>39568</v>
      </c>
      <c r="H11" s="24">
        <v>39202</v>
      </c>
    </row>
    <row r="12" spans="1:8" ht="15.75">
      <c r="A12" s="17"/>
      <c r="B12" s="17"/>
      <c r="C12" s="17"/>
      <c r="D12" s="17"/>
      <c r="E12" s="27" t="s">
        <v>1</v>
      </c>
      <c r="F12" s="7"/>
      <c r="G12" s="7"/>
      <c r="H12" s="27" t="s">
        <v>1</v>
      </c>
    </row>
    <row r="13" spans="1:10" ht="15.75">
      <c r="A13" s="7"/>
      <c r="B13" s="7"/>
      <c r="C13" s="7"/>
      <c r="D13" s="7"/>
      <c r="E13" s="9"/>
      <c r="F13" s="9"/>
      <c r="G13" s="9"/>
      <c r="H13" s="9"/>
      <c r="I13" s="7"/>
      <c r="J13" s="7"/>
    </row>
    <row r="14" spans="1:10" ht="15.75" hidden="1">
      <c r="A14" s="17" t="s">
        <v>12</v>
      </c>
      <c r="B14" s="7"/>
      <c r="C14" s="7"/>
      <c r="D14" s="7"/>
      <c r="E14" s="7"/>
      <c r="F14" s="7"/>
      <c r="G14" s="7"/>
      <c r="H14" s="7"/>
      <c r="I14" s="7"/>
      <c r="J14" s="7"/>
    </row>
    <row r="15" spans="1:10" ht="15.75" hidden="1">
      <c r="A15" s="7" t="s">
        <v>9</v>
      </c>
      <c r="B15" s="7"/>
      <c r="C15" s="7"/>
      <c r="D15" s="7"/>
      <c r="E15" s="23">
        <f>+ConCPL!H30</f>
        <v>5310</v>
      </c>
      <c r="F15" s="7"/>
      <c r="G15" s="7"/>
      <c r="H15" s="23">
        <f>+ConCPL!J30</f>
        <v>4850</v>
      </c>
      <c r="I15" s="7"/>
      <c r="J15" s="7"/>
    </row>
    <row r="16" spans="1:10" ht="15.75" hidden="1">
      <c r="A16" s="7" t="s">
        <v>13</v>
      </c>
      <c r="B16" s="7"/>
      <c r="C16" s="7"/>
      <c r="D16" s="7"/>
      <c r="E16" s="12"/>
      <c r="F16" s="7"/>
      <c r="G16" s="7"/>
      <c r="H16" s="29"/>
      <c r="I16" s="7"/>
      <c r="J16" s="7"/>
    </row>
    <row r="17" spans="1:10" ht="15.75" hidden="1">
      <c r="A17" s="7"/>
      <c r="B17" s="7" t="s">
        <v>8</v>
      </c>
      <c r="C17" s="7"/>
      <c r="D17" s="7"/>
      <c r="E17" s="12">
        <f>-ConCPL!H28</f>
        <v>7</v>
      </c>
      <c r="F17" s="7"/>
      <c r="G17" s="7"/>
      <c r="H17" s="12">
        <f>-ConCPL!J28</f>
        <v>3</v>
      </c>
      <c r="I17" s="7"/>
      <c r="J17" s="7"/>
    </row>
    <row r="18" spans="1:10" ht="15.75" hidden="1">
      <c r="A18" s="7"/>
      <c r="B18" s="7" t="s">
        <v>14</v>
      </c>
      <c r="C18" s="7"/>
      <c r="D18" s="7"/>
      <c r="E18" s="12">
        <v>74</v>
      </c>
      <c r="F18" s="7"/>
      <c r="G18" s="7"/>
      <c r="H18" s="12">
        <v>120</v>
      </c>
      <c r="I18" s="7"/>
      <c r="J18" s="7"/>
    </row>
    <row r="19" spans="1:10" ht="15.75" hidden="1">
      <c r="A19" s="7"/>
      <c r="B19" s="7" t="s">
        <v>73</v>
      </c>
      <c r="C19" s="7"/>
      <c r="D19" s="7"/>
      <c r="E19" s="12">
        <v>0</v>
      </c>
      <c r="F19" s="7"/>
      <c r="G19" s="7"/>
      <c r="H19" s="12">
        <v>0</v>
      </c>
      <c r="I19" s="7"/>
      <c r="J19" s="7"/>
    </row>
    <row r="20" spans="1:10" ht="15.75" hidden="1">
      <c r="A20" s="7"/>
      <c r="B20" s="7" t="s">
        <v>75</v>
      </c>
      <c r="C20" s="7"/>
      <c r="D20" s="7"/>
      <c r="E20" s="60">
        <v>-102</v>
      </c>
      <c r="F20" s="14"/>
      <c r="G20" s="14"/>
      <c r="H20" s="60">
        <v>-142</v>
      </c>
      <c r="I20" s="7"/>
      <c r="J20" s="7"/>
    </row>
    <row r="21" spans="1:10" ht="15.75" hidden="1">
      <c r="A21" s="7" t="s">
        <v>16</v>
      </c>
      <c r="B21" s="7"/>
      <c r="C21" s="7"/>
      <c r="D21" s="7"/>
      <c r="E21" s="12">
        <f>SUM(E15:E20)</f>
        <v>5289</v>
      </c>
      <c r="F21" s="14"/>
      <c r="G21" s="14"/>
      <c r="H21" s="12">
        <f>SUM(H15:H20)</f>
        <v>4831</v>
      </c>
      <c r="I21" s="7"/>
      <c r="J21" s="7"/>
    </row>
    <row r="22" spans="1:10" ht="15.75" hidden="1">
      <c r="A22" s="7"/>
      <c r="B22" s="7"/>
      <c r="C22" s="7"/>
      <c r="D22" s="7"/>
      <c r="E22" s="12"/>
      <c r="F22" s="14"/>
      <c r="G22" s="14"/>
      <c r="H22" s="12"/>
      <c r="I22" s="7"/>
      <c r="J22" s="7"/>
    </row>
    <row r="23" spans="1:10" ht="15.75" hidden="1">
      <c r="A23" s="7" t="s">
        <v>42</v>
      </c>
      <c r="B23" s="7"/>
      <c r="C23" s="7"/>
      <c r="D23" s="7"/>
      <c r="E23" s="12"/>
      <c r="F23" s="14"/>
      <c r="G23" s="14"/>
      <c r="H23" s="29"/>
      <c r="I23" s="7"/>
      <c r="J23" s="7"/>
    </row>
    <row r="24" spans="1:10" ht="15.75" hidden="1">
      <c r="A24" s="7"/>
      <c r="B24" s="7" t="s">
        <v>142</v>
      </c>
      <c r="C24" s="7"/>
      <c r="D24" s="7"/>
      <c r="E24" s="12">
        <f>+ConCBS!H24-ConCBS!E24</f>
        <v>941</v>
      </c>
      <c r="F24" s="14"/>
      <c r="G24" s="14"/>
      <c r="H24" s="12">
        <v>-3020</v>
      </c>
      <c r="I24" s="7"/>
      <c r="J24" s="7"/>
    </row>
    <row r="25" spans="1:10" ht="15.75" hidden="1">
      <c r="A25" s="7"/>
      <c r="B25" s="7" t="s">
        <v>137</v>
      </c>
      <c r="C25" s="7"/>
      <c r="D25" s="7"/>
      <c r="E25" s="12">
        <f>+ConCBS!H23-ConCBS!E23</f>
        <v>-2950</v>
      </c>
      <c r="F25" s="14"/>
      <c r="G25" s="14"/>
      <c r="H25" s="12">
        <v>2019</v>
      </c>
      <c r="I25" s="7"/>
      <c r="J25" s="7"/>
    </row>
    <row r="26" spans="1:10" ht="15.75" hidden="1">
      <c r="A26" s="7"/>
      <c r="B26" s="7" t="s">
        <v>17</v>
      </c>
      <c r="C26" s="7"/>
      <c r="D26" s="7"/>
      <c r="E26" s="12">
        <f>+ConCBS!H25-ConCBS!E25</f>
        <v>-4315</v>
      </c>
      <c r="F26" s="14"/>
      <c r="G26" s="14"/>
      <c r="H26" s="12">
        <v>-5278</v>
      </c>
      <c r="I26" s="7"/>
      <c r="J26" s="7"/>
    </row>
    <row r="27" spans="1:10" ht="15.75" hidden="1">
      <c r="A27" s="7" t="s">
        <v>18</v>
      </c>
      <c r="B27" s="7"/>
      <c r="C27" s="7"/>
      <c r="D27" s="7"/>
      <c r="E27" s="12"/>
      <c r="F27" s="14"/>
      <c r="G27" s="14"/>
      <c r="H27" s="29"/>
      <c r="I27" s="7"/>
      <c r="J27" s="7"/>
    </row>
    <row r="28" spans="1:10" ht="15.75" hidden="1">
      <c r="A28" s="7"/>
      <c r="B28" s="7" t="s">
        <v>19</v>
      </c>
      <c r="C28" s="7"/>
      <c r="D28" s="7"/>
      <c r="E28" s="60">
        <f>+ConCBS!E46-ConCBS!H46</f>
        <v>-437</v>
      </c>
      <c r="F28" s="14"/>
      <c r="G28" s="14"/>
      <c r="H28" s="60">
        <v>1117</v>
      </c>
      <c r="I28" s="7"/>
      <c r="J28" s="7"/>
    </row>
    <row r="29" spans="1:10" ht="15.75" hidden="1">
      <c r="A29" s="7" t="s">
        <v>138</v>
      </c>
      <c r="B29" s="7"/>
      <c r="C29" s="7"/>
      <c r="D29" s="7"/>
      <c r="E29" s="12">
        <f>SUM(E21:E28)</f>
        <v>-1472</v>
      </c>
      <c r="F29" s="14"/>
      <c r="G29" s="14"/>
      <c r="H29" s="12">
        <f>SUM(H21:H28)</f>
        <v>-331</v>
      </c>
      <c r="I29" s="14"/>
      <c r="J29" s="7"/>
    </row>
    <row r="30" spans="1:10" ht="15.75" hidden="1">
      <c r="A30" s="7"/>
      <c r="B30" s="7" t="s">
        <v>20</v>
      </c>
      <c r="C30" s="7"/>
      <c r="D30" s="7"/>
      <c r="E30" s="60">
        <f>+ConCBS!H26-ConCBS!E26+ConCBS!E47-ConCBS!H47+ConCBS!E43-ConCBS!H43+ConCPL!H32</f>
        <v>-1686</v>
      </c>
      <c r="F30" s="14"/>
      <c r="G30" s="14"/>
      <c r="H30" s="60">
        <v>-897</v>
      </c>
      <c r="I30" s="14"/>
      <c r="J30" s="7"/>
    </row>
    <row r="31" spans="1:10" ht="15.75">
      <c r="A31" s="72" t="s">
        <v>139</v>
      </c>
      <c r="B31" s="37"/>
      <c r="C31" s="37"/>
      <c r="D31" s="37"/>
      <c r="E31" s="73">
        <f>SUM(E29:E30)</f>
        <v>-3158</v>
      </c>
      <c r="F31" s="72"/>
      <c r="G31" s="72"/>
      <c r="H31" s="73">
        <f>SUM(H29:H30)</f>
        <v>-1228</v>
      </c>
      <c r="I31" s="37"/>
      <c r="J31" s="7"/>
    </row>
    <row r="32" spans="1:10" ht="15.75" hidden="1">
      <c r="A32" s="62"/>
      <c r="B32" s="7"/>
      <c r="C32" s="7"/>
      <c r="D32" s="7"/>
      <c r="E32" s="65"/>
      <c r="F32" s="72"/>
      <c r="G32" s="72"/>
      <c r="H32" s="73"/>
      <c r="I32" s="14"/>
      <c r="J32" s="7"/>
    </row>
    <row r="33" spans="1:10" ht="15.75" hidden="1">
      <c r="A33" s="17" t="s">
        <v>21</v>
      </c>
      <c r="B33" s="17"/>
      <c r="C33" s="7"/>
      <c r="D33" s="7"/>
      <c r="E33" s="65"/>
      <c r="F33" s="72"/>
      <c r="G33" s="72"/>
      <c r="H33" s="73"/>
      <c r="I33" s="7"/>
      <c r="J33" s="7"/>
    </row>
    <row r="34" spans="1:10" ht="15.75" hidden="1">
      <c r="A34" s="62"/>
      <c r="B34" s="7" t="s">
        <v>76</v>
      </c>
      <c r="C34" s="7"/>
      <c r="D34" s="7"/>
      <c r="E34" s="74">
        <v>0</v>
      </c>
      <c r="F34" s="72"/>
      <c r="G34" s="72"/>
      <c r="H34" s="75">
        <v>0</v>
      </c>
      <c r="I34" s="7"/>
      <c r="J34" s="7"/>
    </row>
    <row r="35" spans="1:10" ht="15.75" hidden="1">
      <c r="A35" s="62"/>
      <c r="B35" s="7" t="s">
        <v>111</v>
      </c>
      <c r="C35" s="7"/>
      <c r="D35" s="7"/>
      <c r="E35" s="76">
        <f>+ConCBS!H18-ConCBS!E18-E17</f>
        <v>0</v>
      </c>
      <c r="F35" s="72"/>
      <c r="G35" s="72"/>
      <c r="H35" s="77">
        <v>0</v>
      </c>
      <c r="I35" s="7"/>
      <c r="J35" s="7"/>
    </row>
    <row r="36" spans="1:10" ht="15.75" hidden="1">
      <c r="A36" s="62"/>
      <c r="B36" s="7" t="s">
        <v>120</v>
      </c>
      <c r="C36" s="7"/>
      <c r="D36" s="7"/>
      <c r="E36" s="76">
        <f>+ConCBS!H16+ConCBS!H17-ConCBS!E16-ConCBS!E17-CCFS!E18-CCFS!E19-CCFS!E38</f>
        <v>-169</v>
      </c>
      <c r="F36" s="72"/>
      <c r="G36" s="72"/>
      <c r="H36" s="76">
        <v>-3</v>
      </c>
      <c r="I36" s="7"/>
      <c r="J36" s="7"/>
    </row>
    <row r="37" spans="1:10" ht="15.75" hidden="1">
      <c r="A37" s="62"/>
      <c r="B37" s="7" t="s">
        <v>67</v>
      </c>
      <c r="C37" s="7"/>
      <c r="D37" s="7"/>
      <c r="E37" s="76">
        <f>+ConCBS!H20-ConCBS!E20</f>
        <v>-390</v>
      </c>
      <c r="F37" s="72"/>
      <c r="G37" s="72"/>
      <c r="H37" s="76">
        <v>-232</v>
      </c>
      <c r="I37" s="7"/>
      <c r="J37" s="7"/>
    </row>
    <row r="38" spans="1:10" ht="15.75" hidden="1">
      <c r="A38" s="62"/>
      <c r="B38" s="7" t="s">
        <v>74</v>
      </c>
      <c r="C38" s="7"/>
      <c r="D38" s="7"/>
      <c r="E38" s="76">
        <v>0</v>
      </c>
      <c r="F38" s="72"/>
      <c r="G38" s="72"/>
      <c r="H38" s="76">
        <v>0</v>
      </c>
      <c r="I38" s="7"/>
      <c r="J38" s="7"/>
    </row>
    <row r="39" spans="1:10" ht="15.75" hidden="1">
      <c r="A39" s="62"/>
      <c r="B39" s="7" t="s">
        <v>22</v>
      </c>
      <c r="C39" s="7"/>
      <c r="D39" s="7"/>
      <c r="E39" s="79">
        <f>-E20</f>
        <v>102</v>
      </c>
      <c r="F39" s="72"/>
      <c r="G39" s="72"/>
      <c r="H39" s="79">
        <f>-H20</f>
        <v>142</v>
      </c>
      <c r="I39" s="7"/>
      <c r="J39" s="7"/>
    </row>
    <row r="40" spans="1:10" ht="15.75">
      <c r="A40" s="72" t="s">
        <v>140</v>
      </c>
      <c r="B40" s="37"/>
      <c r="C40" s="37"/>
      <c r="D40" s="37"/>
      <c r="E40" s="73">
        <f>SUM(E34:E39)</f>
        <v>-457</v>
      </c>
      <c r="F40" s="72"/>
      <c r="G40" s="72"/>
      <c r="H40" s="73">
        <f>SUM(H34:H39)</f>
        <v>-93</v>
      </c>
      <c r="I40" s="37"/>
      <c r="J40" s="7"/>
    </row>
    <row r="41" spans="1:10" ht="15.75" hidden="1">
      <c r="A41" s="7"/>
      <c r="B41" s="7"/>
      <c r="C41" s="7"/>
      <c r="D41" s="7"/>
      <c r="E41" s="4"/>
      <c r="F41" s="14"/>
      <c r="G41" s="14"/>
      <c r="H41" s="18"/>
      <c r="I41" s="7"/>
      <c r="J41" s="7"/>
    </row>
    <row r="42" spans="1:10" ht="15.75" hidden="1">
      <c r="A42" s="17" t="s">
        <v>68</v>
      </c>
      <c r="B42" s="7"/>
      <c r="C42" s="7"/>
      <c r="D42" s="7"/>
      <c r="E42" s="4"/>
      <c r="F42" s="14"/>
      <c r="G42" s="14"/>
      <c r="H42" s="18"/>
      <c r="I42" s="7"/>
      <c r="J42" s="7"/>
    </row>
    <row r="43" spans="1:10" ht="15.75" hidden="1">
      <c r="A43" s="17"/>
      <c r="B43" s="7" t="s">
        <v>71</v>
      </c>
      <c r="C43" s="7"/>
      <c r="D43" s="7"/>
      <c r="E43" s="23">
        <v>0</v>
      </c>
      <c r="F43" s="14"/>
      <c r="G43" s="14"/>
      <c r="H43" s="30">
        <v>0</v>
      </c>
      <c r="I43" s="7"/>
      <c r="J43" s="7"/>
    </row>
    <row r="44" spans="1:10" ht="15.75" hidden="1">
      <c r="A44" s="7"/>
      <c r="B44" s="7" t="s">
        <v>23</v>
      </c>
      <c r="C44" s="7"/>
      <c r="D44" s="7"/>
      <c r="E44" s="60">
        <v>0</v>
      </c>
      <c r="F44" s="14"/>
      <c r="G44" s="14"/>
      <c r="H44" s="60">
        <v>0</v>
      </c>
      <c r="I44" s="7"/>
      <c r="J44" s="7"/>
    </row>
    <row r="45" spans="1:10" ht="15" customHeight="1">
      <c r="A45" s="72" t="s">
        <v>72</v>
      </c>
      <c r="B45" s="14"/>
      <c r="C45" s="14"/>
      <c r="D45" s="14"/>
      <c r="E45" s="81">
        <f>+E43+E44</f>
        <v>0</v>
      </c>
      <c r="F45" s="14"/>
      <c r="G45" s="14"/>
      <c r="H45" s="81">
        <f>+H43+H44</f>
        <v>0</v>
      </c>
      <c r="I45" s="14"/>
      <c r="J45" s="7"/>
    </row>
    <row r="46" spans="1:10" ht="15.75">
      <c r="A46" s="7"/>
      <c r="B46" s="7"/>
      <c r="C46" s="7"/>
      <c r="D46" s="7"/>
      <c r="E46" s="4"/>
      <c r="F46" s="14"/>
      <c r="G46" s="14"/>
      <c r="H46" s="18"/>
      <c r="I46" s="7"/>
      <c r="J46" s="7"/>
    </row>
    <row r="47" spans="1:10" ht="15.75">
      <c r="A47" s="7" t="s">
        <v>141</v>
      </c>
      <c r="B47" s="7"/>
      <c r="C47" s="7"/>
      <c r="D47" s="7"/>
      <c r="E47" s="4">
        <f>+E45+E40+E31</f>
        <v>-3615</v>
      </c>
      <c r="F47" s="14"/>
      <c r="G47" s="14"/>
      <c r="H47" s="4">
        <f>+H45+H40+H31</f>
        <v>-1321</v>
      </c>
      <c r="I47" s="7"/>
      <c r="J47" s="7"/>
    </row>
    <row r="48" spans="1:10" ht="15.75">
      <c r="A48" s="7" t="s">
        <v>69</v>
      </c>
      <c r="B48" s="7"/>
      <c r="C48" s="7"/>
      <c r="D48" s="7"/>
      <c r="E48" s="4">
        <f>+ConCBS!H27</f>
        <v>43303</v>
      </c>
      <c r="F48" s="14"/>
      <c r="G48" s="14"/>
      <c r="H48" s="4">
        <v>30872</v>
      </c>
      <c r="I48" s="7"/>
      <c r="J48" s="7"/>
    </row>
    <row r="49" spans="1:10" ht="15.75">
      <c r="A49" s="72" t="s">
        <v>70</v>
      </c>
      <c r="B49" s="37"/>
      <c r="C49" s="37"/>
      <c r="D49" s="37"/>
      <c r="E49" s="40">
        <f>+E47+E48</f>
        <v>39688</v>
      </c>
      <c r="F49" s="37"/>
      <c r="G49" s="37"/>
      <c r="H49" s="40">
        <f>+H47+H48</f>
        <v>29551</v>
      </c>
      <c r="I49" s="7"/>
      <c r="J49" s="7"/>
    </row>
    <row r="50" spans="1:10" ht="15.75">
      <c r="A50" s="17"/>
      <c r="B50" s="7"/>
      <c r="C50" s="7"/>
      <c r="D50" s="7"/>
      <c r="E50" s="7"/>
      <c r="F50" s="14"/>
      <c r="G50" s="14"/>
      <c r="H50" s="18"/>
      <c r="I50" s="7"/>
      <c r="J50" s="7"/>
    </row>
    <row r="51" spans="1:10" ht="16.5" thickBot="1">
      <c r="A51" s="7"/>
      <c r="B51" s="7"/>
      <c r="C51" s="7"/>
      <c r="D51" s="7"/>
      <c r="E51" s="11"/>
      <c r="F51" s="14"/>
      <c r="G51" s="14"/>
      <c r="H51" s="18"/>
      <c r="I51" s="7"/>
      <c r="J51" s="7"/>
    </row>
    <row r="52" spans="1:10" ht="15.75">
      <c r="A52" s="43" t="s">
        <v>57</v>
      </c>
      <c r="B52" s="44"/>
      <c r="C52" s="44"/>
      <c r="D52" s="44"/>
      <c r="E52" s="44"/>
      <c r="F52" s="45"/>
      <c r="G52" s="45"/>
      <c r="H52" s="55"/>
      <c r="I52" s="56"/>
      <c r="J52" s="7"/>
    </row>
    <row r="53" spans="1:10" ht="15.75">
      <c r="A53" s="46" t="s">
        <v>59</v>
      </c>
      <c r="B53" s="7"/>
      <c r="C53" s="7"/>
      <c r="D53" s="7"/>
      <c r="E53" s="4">
        <v>9399</v>
      </c>
      <c r="F53" s="14"/>
      <c r="G53" s="14"/>
      <c r="H53" s="4">
        <v>14036</v>
      </c>
      <c r="I53" s="57"/>
      <c r="J53" s="7"/>
    </row>
    <row r="54" spans="1:10" ht="15.75">
      <c r="A54" s="46" t="s">
        <v>58</v>
      </c>
      <c r="B54" s="7"/>
      <c r="C54" s="7"/>
      <c r="D54" s="7"/>
      <c r="E54" s="4">
        <v>30289</v>
      </c>
      <c r="F54" s="14"/>
      <c r="G54" s="14"/>
      <c r="H54" s="4">
        <v>15515</v>
      </c>
      <c r="I54" s="57"/>
      <c r="J54" s="7"/>
    </row>
    <row r="55" spans="1:9" ht="16.5" thickBot="1">
      <c r="A55" s="47"/>
      <c r="B55" s="7"/>
      <c r="C55" s="7"/>
      <c r="D55" s="7"/>
      <c r="E55" s="8">
        <f>SUM(E53:E54)</f>
        <v>39688</v>
      </c>
      <c r="F55" s="14"/>
      <c r="G55" s="14"/>
      <c r="H55" s="8">
        <f>+H53+H54</f>
        <v>29551</v>
      </c>
      <c r="I55" s="57"/>
    </row>
    <row r="56" spans="1:9" ht="17.25" thickBot="1" thickTop="1">
      <c r="A56" s="48"/>
      <c r="B56" s="49"/>
      <c r="C56" s="49"/>
      <c r="D56" s="49"/>
      <c r="E56" s="49"/>
      <c r="F56" s="50"/>
      <c r="G56" s="50"/>
      <c r="H56" s="42"/>
      <c r="I56" s="58"/>
    </row>
    <row r="57" spans="1:8" ht="15.75">
      <c r="A57" s="41"/>
      <c r="B57" s="7"/>
      <c r="C57" s="7"/>
      <c r="D57" s="7"/>
      <c r="E57" s="7"/>
      <c r="F57" s="14"/>
      <c r="G57" s="14"/>
      <c r="H57" s="18"/>
    </row>
    <row r="58" spans="1:8" ht="15.75">
      <c r="A58" s="7"/>
      <c r="B58" s="38" t="s">
        <v>51</v>
      </c>
      <c r="C58" s="38"/>
      <c r="D58" s="7"/>
      <c r="E58" s="7"/>
      <c r="F58" s="14"/>
      <c r="G58" s="14"/>
      <c r="H58" s="18"/>
    </row>
    <row r="59" spans="1:8" ht="15.75">
      <c r="A59" s="7"/>
      <c r="B59" s="38" t="s">
        <v>136</v>
      </c>
      <c r="C59" s="38"/>
      <c r="D59" s="7"/>
      <c r="E59" s="7"/>
      <c r="F59" s="14"/>
      <c r="G59" s="14"/>
      <c r="H59" s="18"/>
    </row>
    <row r="60" spans="1:8" ht="15.75">
      <c r="A60" s="7"/>
      <c r="B60" s="7"/>
      <c r="C60" s="7"/>
      <c r="D60" s="7"/>
      <c r="E60" s="7"/>
      <c r="F60" s="14"/>
      <c r="G60" s="14"/>
      <c r="H60" s="18"/>
    </row>
    <row r="61" spans="1:8" ht="15.75">
      <c r="A61" s="7"/>
      <c r="B61" s="7"/>
      <c r="C61" s="7"/>
      <c r="D61" s="7"/>
      <c r="E61" s="7"/>
      <c r="F61" s="14"/>
      <c r="G61" s="14"/>
      <c r="H61" s="18"/>
    </row>
    <row r="62" spans="1:8" ht="15.75">
      <c r="A62" s="7"/>
      <c r="B62" s="7"/>
      <c r="C62" s="7"/>
      <c r="D62" s="7"/>
      <c r="E62" s="7"/>
      <c r="F62" s="14"/>
      <c r="G62" s="14"/>
      <c r="H62" s="18"/>
    </row>
    <row r="63" spans="1:8" ht="15.75">
      <c r="A63" s="7"/>
      <c r="B63" s="7"/>
      <c r="C63" s="7"/>
      <c r="D63" s="7"/>
      <c r="E63" s="7"/>
      <c r="F63" s="14"/>
      <c r="G63" s="14"/>
      <c r="H63" s="18"/>
    </row>
    <row r="64" spans="1:8" ht="15.75">
      <c r="A64" s="7"/>
      <c r="B64" s="7"/>
      <c r="C64" s="7"/>
      <c r="D64" s="7"/>
      <c r="E64" s="7"/>
      <c r="F64" s="14"/>
      <c r="G64" s="14"/>
      <c r="H64" s="18"/>
    </row>
    <row r="65" spans="1:8" ht="15.75">
      <c r="A65" s="7"/>
      <c r="B65" s="7"/>
      <c r="C65" s="7"/>
      <c r="D65" s="7"/>
      <c r="E65" s="7"/>
      <c r="F65" s="14"/>
      <c r="G65" s="14"/>
      <c r="H65" s="18"/>
    </row>
    <row r="66" spans="1:8" ht="15.75">
      <c r="A66" s="7"/>
      <c r="B66" s="7"/>
      <c r="C66" s="7"/>
      <c r="D66" s="7"/>
      <c r="E66" s="7"/>
      <c r="F66" s="14"/>
      <c r="G66" s="14"/>
      <c r="H66" s="18"/>
    </row>
    <row r="67" spans="1:8" ht="15.75">
      <c r="A67" s="7"/>
      <c r="B67" s="7"/>
      <c r="C67" s="7"/>
      <c r="D67" s="7"/>
      <c r="E67" s="7"/>
      <c r="F67" s="14"/>
      <c r="G67" s="14"/>
      <c r="H67" s="18"/>
    </row>
    <row r="68" spans="1:8" ht="15.75">
      <c r="A68" s="7"/>
      <c r="B68" s="7"/>
      <c r="C68" s="7"/>
      <c r="D68" s="7"/>
      <c r="E68" s="7"/>
      <c r="F68" s="14"/>
      <c r="G68" s="14"/>
      <c r="H68" s="18"/>
    </row>
    <row r="69" spans="1:8" ht="15.75">
      <c r="A69" s="7"/>
      <c r="B69" s="7"/>
      <c r="C69" s="7"/>
      <c r="D69" s="7"/>
      <c r="E69" s="7"/>
      <c r="F69" s="7"/>
      <c r="G69" s="7"/>
      <c r="H69" s="7"/>
    </row>
    <row r="70" spans="1:8" ht="15.75">
      <c r="A70" s="7"/>
      <c r="B70" s="7"/>
      <c r="C70" s="7"/>
      <c r="D70" s="7"/>
      <c r="E70" s="7"/>
      <c r="F70" s="7"/>
      <c r="G70" s="7"/>
      <c r="H70" s="7"/>
    </row>
    <row r="71" spans="1:8" ht="15.75">
      <c r="A71" s="7"/>
      <c r="B71" s="7"/>
      <c r="C71" s="7"/>
      <c r="D71" s="7"/>
      <c r="E71" s="7"/>
      <c r="F71" s="7"/>
      <c r="G71" s="7"/>
      <c r="H71" s="7"/>
    </row>
    <row r="72" spans="1:8" ht="15.75">
      <c r="A72" s="7"/>
      <c r="B72" s="7"/>
      <c r="C72" s="7"/>
      <c r="D72" s="7"/>
      <c r="E72" s="7"/>
      <c r="F72" s="7"/>
      <c r="G72" s="7"/>
      <c r="H72" s="7"/>
    </row>
    <row r="73" spans="1:8" ht="15.75">
      <c r="A73" s="7"/>
      <c r="B73" s="7"/>
      <c r="C73" s="7"/>
      <c r="D73" s="7"/>
      <c r="E73" s="7"/>
      <c r="F73" s="7"/>
      <c r="G73" s="7"/>
      <c r="H73" s="7"/>
    </row>
    <row r="74" spans="1:8" ht="15.75">
      <c r="A74" s="7"/>
      <c r="B74" s="7"/>
      <c r="C74" s="7"/>
      <c r="D74" s="7"/>
      <c r="E74" s="7"/>
      <c r="F74" s="7"/>
      <c r="G74" s="7"/>
      <c r="H74" s="7"/>
    </row>
    <row r="75" spans="1:8" ht="15.75">
      <c r="A75" s="7"/>
      <c r="B75" s="7"/>
      <c r="C75" s="7"/>
      <c r="D75" s="7"/>
      <c r="E75" s="7"/>
      <c r="F75" s="7"/>
      <c r="G75" s="7"/>
      <c r="H75" s="7"/>
    </row>
    <row r="76" spans="1:8" ht="15.75">
      <c r="A76" s="7"/>
      <c r="B76" s="7"/>
      <c r="C76" s="7"/>
      <c r="D76" s="7"/>
      <c r="E76" s="7"/>
      <c r="F76" s="7"/>
      <c r="G76" s="7"/>
      <c r="H76" s="7"/>
    </row>
    <row r="77" spans="1:8" ht="15.75">
      <c r="A77" s="7"/>
      <c r="B77" s="7"/>
      <c r="C77" s="7"/>
      <c r="D77" s="7"/>
      <c r="E77" s="7"/>
      <c r="F77" s="7"/>
      <c r="G77" s="7"/>
      <c r="H77" s="7"/>
    </row>
    <row r="78" spans="1:8" ht="15.75">
      <c r="A78" s="7"/>
      <c r="B78" s="7"/>
      <c r="C78" s="7"/>
      <c r="D78" s="7"/>
      <c r="E78" s="7"/>
      <c r="F78" s="7"/>
      <c r="G78" s="7"/>
      <c r="H78" s="7"/>
    </row>
    <row r="79" spans="1:8" ht="15.75">
      <c r="A79" s="7"/>
      <c r="B79" s="7"/>
      <c r="C79" s="7"/>
      <c r="D79" s="7"/>
      <c r="E79" s="7"/>
      <c r="F79" s="7"/>
      <c r="G79" s="7"/>
      <c r="H79" s="7"/>
    </row>
    <row r="80" spans="1:8" ht="15.75">
      <c r="A80" s="7"/>
      <c r="B80" s="7"/>
      <c r="C80" s="7"/>
      <c r="D80" s="7"/>
      <c r="E80" s="7"/>
      <c r="F80" s="7"/>
      <c r="G80" s="7"/>
      <c r="H80" s="7"/>
    </row>
    <row r="81" spans="1:8" ht="15.75">
      <c r="A81" s="7"/>
      <c r="B81" s="7"/>
      <c r="C81" s="7"/>
      <c r="D81" s="7"/>
      <c r="E81" s="7"/>
      <c r="F81" s="7"/>
      <c r="G81" s="7"/>
      <c r="H81" s="7"/>
    </row>
    <row r="82" spans="1:8" ht="15.75">
      <c r="A82" s="7"/>
      <c r="B82" s="7"/>
      <c r="C82" s="7"/>
      <c r="D82" s="7"/>
      <c r="E82" s="7"/>
      <c r="F82" s="7"/>
      <c r="G82" s="7"/>
      <c r="H82" s="7"/>
    </row>
    <row r="83" spans="1:8" ht="15.75">
      <c r="A83" s="7"/>
      <c r="B83" s="7"/>
      <c r="C83" s="7"/>
      <c r="D83" s="7"/>
      <c r="E83" s="7"/>
      <c r="F83" s="7"/>
      <c r="G83" s="7"/>
      <c r="H83" s="7"/>
    </row>
    <row r="84" spans="1:8" ht="15.75">
      <c r="A84" s="7"/>
      <c r="B84" s="7"/>
      <c r="C84" s="7"/>
      <c r="D84" s="7"/>
      <c r="E84" s="7"/>
      <c r="F84" s="7"/>
      <c r="G84" s="7"/>
      <c r="H84" s="7"/>
    </row>
    <row r="85" spans="1:8" ht="15.75">
      <c r="A85" s="7"/>
      <c r="B85" s="7"/>
      <c r="C85" s="7"/>
      <c r="D85" s="7"/>
      <c r="E85" s="7"/>
      <c r="F85" s="7"/>
      <c r="G85" s="7"/>
      <c r="H85" s="7"/>
    </row>
    <row r="86" spans="1:8" ht="15.75">
      <c r="A86" s="7"/>
      <c r="B86" s="7"/>
      <c r="C86" s="7"/>
      <c r="D86" s="7"/>
      <c r="E86" s="7"/>
      <c r="F86" s="7"/>
      <c r="G86" s="7"/>
      <c r="H86" s="7"/>
    </row>
    <row r="87" spans="1:8" ht="15.75">
      <c r="A87" s="7"/>
      <c r="B87" s="7"/>
      <c r="C87" s="7"/>
      <c r="D87" s="7"/>
      <c r="E87" s="7"/>
      <c r="F87" s="7"/>
      <c r="G87" s="7"/>
      <c r="H87" s="7"/>
    </row>
    <row r="88" spans="1:8" ht="15.75">
      <c r="A88" s="7"/>
      <c r="B88" s="7"/>
      <c r="C88" s="7"/>
      <c r="D88" s="7"/>
      <c r="E88" s="7"/>
      <c r="F88" s="7"/>
      <c r="G88" s="7"/>
      <c r="H88" s="7"/>
    </row>
    <row r="89" spans="1:8" ht="15.75">
      <c r="A89" s="7"/>
      <c r="B89" s="7"/>
      <c r="C89" s="7"/>
      <c r="D89" s="7"/>
      <c r="E89" s="7"/>
      <c r="F89" s="7"/>
      <c r="G89" s="7"/>
      <c r="H89" s="7"/>
    </row>
    <row r="90" spans="1:8" ht="15.75">
      <c r="A90" s="7"/>
      <c r="B90" s="7"/>
      <c r="C90" s="7"/>
      <c r="D90" s="7"/>
      <c r="E90" s="7"/>
      <c r="F90" s="7"/>
      <c r="G90" s="7"/>
      <c r="H90" s="7"/>
    </row>
    <row r="91" spans="1:8" ht="15.75">
      <c r="A91" s="7"/>
      <c r="B91" s="7"/>
      <c r="C91" s="7"/>
      <c r="D91" s="7"/>
      <c r="E91" s="7"/>
      <c r="F91" s="7"/>
      <c r="G91" s="7"/>
      <c r="H91" s="7"/>
    </row>
    <row r="92" spans="1:8" ht="15.75">
      <c r="A92" s="7"/>
      <c r="B92" s="7"/>
      <c r="C92" s="7"/>
      <c r="D92" s="7"/>
      <c r="E92" s="7"/>
      <c r="F92" s="7"/>
      <c r="G92" s="7"/>
      <c r="H92" s="7"/>
    </row>
    <row r="93" spans="1:8" ht="15.75">
      <c r="A93" s="7"/>
      <c r="B93" s="7"/>
      <c r="C93" s="7"/>
      <c r="D93" s="7"/>
      <c r="E93" s="7"/>
      <c r="F93" s="7"/>
      <c r="G93" s="7"/>
      <c r="H93" s="7"/>
    </row>
    <row r="94" spans="1:8" ht="15.75">
      <c r="A94" s="7"/>
      <c r="B94" s="7"/>
      <c r="C94" s="7"/>
      <c r="D94" s="7"/>
      <c r="E94" s="7"/>
      <c r="F94" s="7"/>
      <c r="G94" s="7"/>
      <c r="H94" s="7"/>
    </row>
    <row r="95" spans="1:8" ht="15.75">
      <c r="A95" s="7"/>
      <c r="B95" s="7"/>
      <c r="C95" s="7"/>
      <c r="D95" s="7"/>
      <c r="E95" s="7"/>
      <c r="F95" s="7"/>
      <c r="G95" s="7"/>
      <c r="H95" s="7"/>
    </row>
    <row r="96" spans="1:8" ht="15.75">
      <c r="A96" s="7"/>
      <c r="B96" s="7"/>
      <c r="C96" s="7"/>
      <c r="D96" s="7"/>
      <c r="E96" s="7"/>
      <c r="F96" s="7"/>
      <c r="G96" s="7"/>
      <c r="H96" s="7"/>
    </row>
    <row r="97" spans="1:8" ht="15.75">
      <c r="A97" s="7"/>
      <c r="B97" s="7"/>
      <c r="C97" s="7"/>
      <c r="D97" s="7"/>
      <c r="E97" s="7"/>
      <c r="F97" s="7"/>
      <c r="G97" s="7"/>
      <c r="H97" s="7"/>
    </row>
    <row r="98" spans="1:8" ht="15.75">
      <c r="A98" s="7"/>
      <c r="B98" s="7"/>
      <c r="C98" s="7"/>
      <c r="D98" s="7"/>
      <c r="E98" s="7"/>
      <c r="F98" s="7"/>
      <c r="G98" s="7"/>
      <c r="H98" s="7"/>
    </row>
    <row r="99" spans="1:8" ht="15.75">
      <c r="A99" s="7"/>
      <c r="B99" s="7"/>
      <c r="C99" s="7"/>
      <c r="D99" s="7"/>
      <c r="E99" s="7"/>
      <c r="F99" s="7"/>
      <c r="G99" s="7"/>
      <c r="H99" s="7"/>
    </row>
    <row r="100" spans="1:8" ht="15.75">
      <c r="A100" s="7"/>
      <c r="B100" s="7"/>
      <c r="C100" s="7"/>
      <c r="D100" s="7"/>
      <c r="E100" s="7"/>
      <c r="F100" s="7"/>
      <c r="G100" s="7"/>
      <c r="H100" s="7"/>
    </row>
    <row r="101" spans="1:8" ht="15.75">
      <c r="A101" s="7"/>
      <c r="B101" s="7"/>
      <c r="C101" s="7"/>
      <c r="D101" s="7"/>
      <c r="E101" s="7"/>
      <c r="F101" s="7"/>
      <c r="G101" s="7"/>
      <c r="H101" s="7"/>
    </row>
    <row r="102" spans="1:8" ht="15.75">
      <c r="A102" s="7"/>
      <c r="B102" s="7"/>
      <c r="C102" s="7"/>
      <c r="D102" s="7"/>
      <c r="E102" s="7"/>
      <c r="F102" s="7"/>
      <c r="G102" s="7"/>
      <c r="H102" s="7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5.75">
      <c r="A130" s="7"/>
      <c r="B130" s="7"/>
      <c r="C130" s="7"/>
      <c r="D130" s="7"/>
      <c r="E130" s="7"/>
      <c r="F130" s="7"/>
      <c r="G130" s="7"/>
      <c r="H130" s="7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zoomScalePageLayoutView="0" workbookViewId="0" topLeftCell="A20">
      <selection activeCell="J82" sqref="J82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0.125" style="0" customWidth="1"/>
    <col min="4" max="4" width="9.625" style="0" customWidth="1"/>
    <col min="5" max="5" width="2.25390625" style="0" customWidth="1"/>
    <col min="6" max="6" width="12.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9.50390625" style="0" bestFit="1" customWidth="1"/>
  </cols>
  <sheetData>
    <row r="1" spans="2:13" ht="18.75">
      <c r="B1" s="52"/>
      <c r="C1" s="52" t="s">
        <v>11</v>
      </c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2:13" ht="15.75">
      <c r="B2" s="51"/>
      <c r="C2" s="51" t="s">
        <v>40</v>
      </c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ht="15.75">
      <c r="B3" s="51"/>
      <c r="C3" s="51" t="s">
        <v>39</v>
      </c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16.5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3" ht="15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5" ht="15.75">
      <c r="A7" s="1" t="s">
        <v>60</v>
      </c>
      <c r="B7" s="1"/>
      <c r="C7" s="1"/>
      <c r="D7" s="1"/>
      <c r="E7" s="1"/>
    </row>
    <row r="8" spans="1:5" ht="15.75">
      <c r="A8" s="1" t="s">
        <v>131</v>
      </c>
      <c r="B8" s="1"/>
      <c r="C8" s="1"/>
      <c r="D8" s="1"/>
      <c r="E8" s="1"/>
    </row>
    <row r="9" spans="1:15" ht="15.75">
      <c r="A9" s="17"/>
      <c r="B9" s="17"/>
      <c r="C9" s="17"/>
      <c r="D9" s="17"/>
      <c r="E9" s="17"/>
      <c r="F9" s="7"/>
      <c r="G9" s="7"/>
      <c r="H9" s="7"/>
      <c r="I9" s="7"/>
      <c r="J9" s="7"/>
      <c r="K9" s="7"/>
      <c r="L9" s="7"/>
      <c r="M9" s="7"/>
      <c r="N9" s="5" t="s">
        <v>94</v>
      </c>
      <c r="O9" s="5" t="s">
        <v>4</v>
      </c>
    </row>
    <row r="10" spans="1:15" ht="15.75">
      <c r="A10" s="17"/>
      <c r="B10" s="17"/>
      <c r="C10" s="17"/>
      <c r="D10" s="86" t="s">
        <v>97</v>
      </c>
      <c r="E10" s="86"/>
      <c r="F10" s="86"/>
      <c r="G10" s="86"/>
      <c r="H10" s="86"/>
      <c r="I10" s="86"/>
      <c r="J10" s="86"/>
      <c r="K10" s="86"/>
      <c r="L10" s="86"/>
      <c r="M10" s="7"/>
      <c r="N10" s="5" t="s">
        <v>95</v>
      </c>
      <c r="O10" s="5" t="s">
        <v>96</v>
      </c>
    </row>
    <row r="11" spans="1:13" ht="15.75">
      <c r="A11" s="7"/>
      <c r="B11" s="7"/>
      <c r="C11" s="7"/>
      <c r="D11" s="7"/>
      <c r="E11" s="7"/>
      <c r="F11" s="87" t="s">
        <v>46</v>
      </c>
      <c r="G11" s="87"/>
      <c r="H11" s="87" t="s">
        <v>53</v>
      </c>
      <c r="I11" s="87"/>
      <c r="J11" s="87"/>
      <c r="K11" s="87"/>
      <c r="L11" s="9"/>
      <c r="M11" s="7"/>
    </row>
    <row r="12" spans="1:13" ht="15.75">
      <c r="A12" s="7"/>
      <c r="B12" s="7"/>
      <c r="C12" s="7"/>
      <c r="D12" s="9" t="s">
        <v>45</v>
      </c>
      <c r="E12" s="9"/>
      <c r="F12" s="9" t="s">
        <v>29</v>
      </c>
      <c r="G12" s="9"/>
      <c r="H12" s="9" t="s">
        <v>24</v>
      </c>
      <c r="I12" s="9"/>
      <c r="J12" s="9" t="s">
        <v>26</v>
      </c>
      <c r="K12" s="9"/>
      <c r="L12" s="9"/>
      <c r="M12" s="7"/>
    </row>
    <row r="13" spans="1:13" ht="15.75">
      <c r="A13" s="7"/>
      <c r="B13" s="7"/>
      <c r="C13" s="7"/>
      <c r="D13" s="9" t="s">
        <v>24</v>
      </c>
      <c r="E13" s="9"/>
      <c r="F13" s="9" t="s">
        <v>33</v>
      </c>
      <c r="G13" s="9"/>
      <c r="H13" s="9" t="s">
        <v>25</v>
      </c>
      <c r="I13" s="9"/>
      <c r="J13" s="9" t="s">
        <v>27</v>
      </c>
      <c r="K13" s="9"/>
      <c r="L13" s="9" t="s">
        <v>4</v>
      </c>
      <c r="M13" s="7"/>
    </row>
    <row r="14" spans="1:15" ht="15.75">
      <c r="A14" s="7"/>
      <c r="B14" s="7"/>
      <c r="C14" s="7"/>
      <c r="D14" s="27" t="s">
        <v>1</v>
      </c>
      <c r="E14" s="9"/>
      <c r="F14" s="27" t="s">
        <v>1</v>
      </c>
      <c r="G14" s="9"/>
      <c r="H14" s="27" t="s">
        <v>1</v>
      </c>
      <c r="I14" s="9"/>
      <c r="J14" s="27" t="s">
        <v>1</v>
      </c>
      <c r="K14" s="9"/>
      <c r="L14" s="27" t="s">
        <v>1</v>
      </c>
      <c r="M14" s="7"/>
      <c r="N14" s="27" t="s">
        <v>1</v>
      </c>
      <c r="O14" s="27" t="s">
        <v>1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5" t="s">
        <v>132</v>
      </c>
      <c r="B16" s="35"/>
      <c r="C16" s="35"/>
      <c r="D16" s="35"/>
      <c r="E16" s="35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7" t="s">
        <v>134</v>
      </c>
      <c r="B18" s="7"/>
      <c r="C18" s="7"/>
      <c r="D18" s="4">
        <v>75831</v>
      </c>
      <c r="E18" s="4"/>
      <c r="F18" s="4">
        <v>4267.89904</v>
      </c>
      <c r="G18" s="4"/>
      <c r="H18" s="4">
        <v>2418</v>
      </c>
      <c r="I18" s="4"/>
      <c r="J18" s="4">
        <v>81665</v>
      </c>
      <c r="K18" s="4"/>
      <c r="L18" s="4">
        <f>SUM(D18:J18)</f>
        <v>164181.89904</v>
      </c>
      <c r="M18" s="4"/>
      <c r="N18" s="2">
        <v>3101</v>
      </c>
      <c r="O18" s="2">
        <f>+L18+N18</f>
        <v>167282.89904</v>
      </c>
      <c r="P18" s="2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</row>
    <row r="20" spans="1:16" ht="15.75">
      <c r="A20" s="7"/>
      <c r="B20" s="7"/>
      <c r="C20" s="7"/>
      <c r="D20" s="15"/>
      <c r="E20" s="15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</row>
    <row r="21" spans="1:16" ht="15.75">
      <c r="A21" s="7" t="s">
        <v>6</v>
      </c>
      <c r="B21" s="7"/>
      <c r="C21" s="7"/>
      <c r="D21" s="15">
        <v>0</v>
      </c>
      <c r="E21" s="15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2">
        <v>0</v>
      </c>
      <c r="O21" s="2">
        <f>+L21+N21</f>
        <v>0</v>
      </c>
      <c r="P21" s="2"/>
    </row>
    <row r="22" spans="1:16" ht="15.75">
      <c r="A22" s="7"/>
      <c r="B22" s="7"/>
      <c r="C22" s="7"/>
      <c r="D22" s="15"/>
      <c r="E22" s="15"/>
      <c r="F22" s="4"/>
      <c r="G22" s="4"/>
      <c r="H22" s="4"/>
      <c r="I22" s="4"/>
      <c r="J22" s="4"/>
      <c r="K22" s="4"/>
      <c r="L22" s="4"/>
      <c r="M22" s="4"/>
      <c r="N22" s="2"/>
      <c r="O22" s="2"/>
      <c r="P22" s="2"/>
    </row>
    <row r="23" spans="1:16" ht="15.75">
      <c r="A23" s="7"/>
      <c r="B23" s="7"/>
      <c r="C23" s="7"/>
      <c r="D23" s="15"/>
      <c r="E23" s="15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</row>
    <row r="24" spans="1:16" ht="15.75">
      <c r="A24" s="7" t="s">
        <v>98</v>
      </c>
      <c r="B24" s="7"/>
      <c r="C24" s="7"/>
      <c r="D24" s="15">
        <v>0</v>
      </c>
      <c r="E24" s="15"/>
      <c r="F24" s="4">
        <v>0</v>
      </c>
      <c r="G24" s="4"/>
      <c r="H24" s="4">
        <v>0</v>
      </c>
      <c r="I24" s="4"/>
      <c r="J24" s="18">
        <f>+ConCPL!H38</f>
        <v>3956</v>
      </c>
      <c r="K24" s="4"/>
      <c r="L24" s="4">
        <f>SUM(D24:J24)</f>
        <v>3956</v>
      </c>
      <c r="M24" s="4"/>
      <c r="N24" s="2">
        <f>+ConCPL!H40</f>
        <v>102</v>
      </c>
      <c r="O24" s="2">
        <f>+L24+N24</f>
        <v>4058</v>
      </c>
      <c r="P24" s="2"/>
    </row>
    <row r="25" spans="1:16" ht="15.75">
      <c r="A25" s="7"/>
      <c r="B25" s="7"/>
      <c r="C25" s="7"/>
      <c r="D25" s="15"/>
      <c r="E25" s="15"/>
      <c r="F25" s="4"/>
      <c r="G25" s="4"/>
      <c r="H25" s="4"/>
      <c r="I25" s="4"/>
      <c r="J25" s="18"/>
      <c r="K25" s="4"/>
      <c r="L25" s="4"/>
      <c r="M25" s="4"/>
      <c r="N25" s="2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2"/>
      <c r="O26" s="2"/>
      <c r="P26" s="2"/>
    </row>
    <row r="27" spans="1:16" ht="16.5" thickBot="1">
      <c r="A27" s="37" t="s">
        <v>135</v>
      </c>
      <c r="B27" s="37"/>
      <c r="C27" s="37"/>
      <c r="D27" s="33">
        <f>SUM(D18:D26)</f>
        <v>75831</v>
      </c>
      <c r="E27" s="33"/>
      <c r="F27" s="33">
        <f>SUM(F18:F26)</f>
        <v>4267.89904</v>
      </c>
      <c r="G27" s="33"/>
      <c r="H27" s="33">
        <f>SUM(H18:H26)</f>
        <v>2418</v>
      </c>
      <c r="I27" s="33"/>
      <c r="J27" s="33">
        <f>SUM(J18:J26)</f>
        <v>85621</v>
      </c>
      <c r="K27" s="33"/>
      <c r="L27" s="33">
        <f>SUM(L18:L26)</f>
        <v>168137.89904</v>
      </c>
      <c r="M27" s="33">
        <f>SUM(M18:M26)</f>
        <v>0</v>
      </c>
      <c r="N27" s="33">
        <f>SUM(N18:N26)</f>
        <v>3203</v>
      </c>
      <c r="O27" s="33">
        <f>SUM(O18:O26)</f>
        <v>171340.89904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</row>
    <row r="30" spans="1:16" ht="15.75" hidden="1">
      <c r="A30" s="35" t="s">
        <v>30</v>
      </c>
      <c r="B30" s="35"/>
      <c r="C30" s="35"/>
      <c r="D30" s="35"/>
      <c r="E30" s="35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</row>
    <row r="32" spans="1:16" ht="15.75" hidden="1">
      <c r="A32" s="7" t="s">
        <v>31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2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</row>
    <row r="34" spans="1:16" ht="15.75" hidden="1">
      <c r="A34" s="7" t="s">
        <v>34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2"/>
      <c r="O34" s="2"/>
      <c r="P34" s="2"/>
    </row>
    <row r="35" spans="1:16" ht="15.75" hidden="1">
      <c r="A35" s="7" t="s">
        <v>35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</row>
    <row r="36" spans="1:16" ht="15.75" hidden="1">
      <c r="A36" s="7" t="s">
        <v>36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2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</row>
    <row r="38" spans="1:16" ht="15.75" hidden="1">
      <c r="A38" s="7" t="s">
        <v>15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2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</row>
    <row r="40" spans="1:16" ht="15.75" hidden="1">
      <c r="A40" s="7" t="s">
        <v>28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2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</row>
    <row r="42" spans="1:16" ht="15.75" hidden="1">
      <c r="A42" s="28" t="s">
        <v>32</v>
      </c>
      <c r="B42" s="28"/>
      <c r="C42" s="28"/>
      <c r="D42" s="28"/>
      <c r="E42" s="28"/>
      <c r="F42" s="32">
        <f>SUM(F32:F40)</f>
        <v>0</v>
      </c>
      <c r="G42" s="32"/>
      <c r="H42" s="32">
        <f>SUM(H32:H40)</f>
        <v>0</v>
      </c>
      <c r="I42" s="32"/>
      <c r="J42" s="32">
        <f>SUM(J32:J40)</f>
        <v>0</v>
      </c>
      <c r="K42" s="32"/>
      <c r="L42" s="32">
        <f>SUM(L32:L40)</f>
        <v>0</v>
      </c>
      <c r="M42" s="36"/>
      <c r="N42" s="2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</row>
    <row r="44" spans="1:16" ht="15.75">
      <c r="A44" s="1"/>
      <c r="B44" s="1"/>
      <c r="C44" s="1"/>
      <c r="D44" s="1"/>
      <c r="E44" s="1"/>
      <c r="J44" s="59"/>
      <c r="M44" s="2"/>
      <c r="N44" s="2"/>
      <c r="O44" s="2"/>
      <c r="P44" s="2"/>
    </row>
    <row r="45" spans="1:16" ht="15.75" hidden="1">
      <c r="A45" s="17"/>
      <c r="B45" s="17"/>
      <c r="C45" s="17"/>
      <c r="D45" s="17"/>
      <c r="E45" s="17"/>
      <c r="F45" s="7"/>
      <c r="G45" s="7"/>
      <c r="H45" s="7"/>
      <c r="I45" s="7"/>
      <c r="J45" s="7"/>
      <c r="K45" s="7"/>
      <c r="L45" s="7"/>
      <c r="M45" s="2"/>
      <c r="N45" s="2"/>
      <c r="O45" s="2"/>
      <c r="P45" s="2"/>
    </row>
    <row r="46" spans="1:16" ht="15.75" hidden="1">
      <c r="A46" s="7"/>
      <c r="B46" s="7"/>
      <c r="C46" s="7"/>
      <c r="D46" s="7"/>
      <c r="E46" s="7"/>
      <c r="F46" s="87" t="s">
        <v>46</v>
      </c>
      <c r="G46" s="87"/>
      <c r="H46" s="87" t="s">
        <v>53</v>
      </c>
      <c r="I46" s="87"/>
      <c r="J46" s="87"/>
      <c r="K46" s="87"/>
      <c r="L46" s="9"/>
      <c r="M46" s="2"/>
      <c r="N46" s="2"/>
      <c r="O46" s="2"/>
      <c r="P46" s="2"/>
    </row>
    <row r="47" spans="1:16" ht="15.75" hidden="1">
      <c r="A47" s="7"/>
      <c r="B47" s="7"/>
      <c r="C47" s="7"/>
      <c r="D47" s="9" t="s">
        <v>45</v>
      </c>
      <c r="E47" s="9"/>
      <c r="F47" s="9" t="s">
        <v>29</v>
      </c>
      <c r="G47" s="9"/>
      <c r="H47" s="9" t="s">
        <v>24</v>
      </c>
      <c r="I47" s="9"/>
      <c r="J47" s="9" t="s">
        <v>26</v>
      </c>
      <c r="K47" s="9"/>
      <c r="L47" s="9"/>
      <c r="M47" s="2"/>
      <c r="N47" s="2"/>
      <c r="O47" s="2"/>
      <c r="P47" s="2"/>
    </row>
    <row r="48" spans="1:16" ht="15.75" hidden="1">
      <c r="A48" s="7"/>
      <c r="B48" s="7"/>
      <c r="C48" s="7"/>
      <c r="D48" s="9" t="s">
        <v>24</v>
      </c>
      <c r="E48" s="9"/>
      <c r="F48" s="9" t="s">
        <v>33</v>
      </c>
      <c r="G48" s="9"/>
      <c r="H48" s="9" t="s">
        <v>25</v>
      </c>
      <c r="I48" s="9"/>
      <c r="J48" s="9" t="s">
        <v>27</v>
      </c>
      <c r="K48" s="9"/>
      <c r="L48" s="9" t="s">
        <v>4</v>
      </c>
      <c r="M48" s="2"/>
      <c r="N48" s="2"/>
      <c r="O48" s="2"/>
      <c r="P48" s="2"/>
    </row>
    <row r="49" spans="1:16" ht="15.75" hidden="1">
      <c r="A49" s="7"/>
      <c r="B49" s="7"/>
      <c r="C49" s="7"/>
      <c r="D49" s="27" t="s">
        <v>1</v>
      </c>
      <c r="E49" s="9"/>
      <c r="F49" s="27" t="s">
        <v>1</v>
      </c>
      <c r="G49" s="9"/>
      <c r="H49" s="27" t="s">
        <v>1</v>
      </c>
      <c r="I49" s="9"/>
      <c r="J49" s="27" t="s">
        <v>1</v>
      </c>
      <c r="K49" s="9"/>
      <c r="L49" s="27" t="s">
        <v>1</v>
      </c>
      <c r="M49" s="2"/>
      <c r="N49" s="2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2"/>
      <c r="O50" s="2"/>
      <c r="P50" s="2"/>
    </row>
    <row r="51" spans="1:16" ht="15.75" hidden="1">
      <c r="A51" s="35" t="s">
        <v>56</v>
      </c>
      <c r="B51" s="35"/>
      <c r="C51" s="35"/>
      <c r="D51" s="35"/>
      <c r="E51" s="35"/>
      <c r="F51" s="7"/>
      <c r="G51" s="7"/>
      <c r="H51" s="7"/>
      <c r="I51" s="7"/>
      <c r="J51" s="7"/>
      <c r="K51" s="7"/>
      <c r="L51" s="7"/>
      <c r="M51" s="2"/>
      <c r="N51" s="2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2"/>
      <c r="O52" s="2"/>
      <c r="P52" s="2"/>
    </row>
    <row r="53" spans="1:16" ht="15.75" hidden="1">
      <c r="A53" s="7" t="s">
        <v>31</v>
      </c>
      <c r="B53" s="7"/>
      <c r="C53" s="7"/>
      <c r="D53" s="18">
        <v>75831</v>
      </c>
      <c r="E53" s="18"/>
      <c r="F53" s="18">
        <v>4267.899</v>
      </c>
      <c r="G53" s="18"/>
      <c r="H53" s="18">
        <v>9.181</v>
      </c>
      <c r="I53" s="18"/>
      <c r="J53" s="18">
        <v>45677.994</v>
      </c>
      <c r="K53" s="18"/>
      <c r="L53" s="18">
        <f>SUM(D53:J53)</f>
        <v>125786.074</v>
      </c>
      <c r="M53" s="2"/>
      <c r="N53" s="2"/>
      <c r="O53" s="2"/>
      <c r="P53" s="2"/>
    </row>
    <row r="54" spans="1:16" ht="15.75" hidden="1">
      <c r="A54" s="7"/>
      <c r="B54" s="7"/>
      <c r="C54" s="7"/>
      <c r="D54" s="14"/>
      <c r="E54" s="14"/>
      <c r="F54" s="18"/>
      <c r="G54" s="18"/>
      <c r="H54" s="18"/>
      <c r="I54" s="18"/>
      <c r="J54" s="18"/>
      <c r="K54" s="18"/>
      <c r="L54" s="18"/>
      <c r="M54" s="2"/>
      <c r="N54" s="2"/>
      <c r="O54" s="2"/>
      <c r="P54" s="2"/>
    </row>
    <row r="55" spans="1:16" ht="15.75" hidden="1">
      <c r="A55" s="7" t="s">
        <v>34</v>
      </c>
      <c r="B55" s="7"/>
      <c r="C55" s="7"/>
      <c r="D55" s="19">
        <v>0</v>
      </c>
      <c r="E55" s="19"/>
      <c r="F55" s="18">
        <v>0</v>
      </c>
      <c r="G55" s="18"/>
      <c r="H55" s="18">
        <v>0</v>
      </c>
      <c r="I55" s="18"/>
      <c r="J55" s="18">
        <v>0</v>
      </c>
      <c r="K55" s="18"/>
      <c r="L55" s="18">
        <f>SUM(D55:J55)</f>
        <v>0</v>
      </c>
      <c r="M55" s="2"/>
      <c r="N55" s="2"/>
      <c r="O55" s="2"/>
      <c r="P55" s="2"/>
    </row>
    <row r="56" spans="1:16" ht="15.75" hidden="1">
      <c r="A56" s="7" t="s">
        <v>55</v>
      </c>
      <c r="B56" s="7"/>
      <c r="C56" s="7"/>
      <c r="D56" s="19"/>
      <c r="E56" s="19"/>
      <c r="F56" s="18"/>
      <c r="G56" s="18"/>
      <c r="H56" s="18"/>
      <c r="I56" s="18"/>
      <c r="J56" s="18"/>
      <c r="K56" s="18"/>
      <c r="L56" s="18"/>
      <c r="M56" s="2"/>
      <c r="N56" s="2"/>
      <c r="O56" s="2"/>
      <c r="P56" s="2"/>
    </row>
    <row r="57" spans="1:16" ht="15.75" hidden="1">
      <c r="A57" s="7"/>
      <c r="B57" s="7"/>
      <c r="C57" s="7"/>
      <c r="D57" s="19"/>
      <c r="E57" s="19"/>
      <c r="F57" s="18"/>
      <c r="G57" s="18"/>
      <c r="H57" s="18"/>
      <c r="I57" s="18"/>
      <c r="J57" s="18"/>
      <c r="K57" s="18"/>
      <c r="L57" s="18"/>
      <c r="M57" s="2"/>
      <c r="N57" s="2"/>
      <c r="O57" s="2"/>
      <c r="P57" s="2"/>
    </row>
    <row r="58" spans="1:16" ht="15.75" hidden="1">
      <c r="A58" s="7" t="s">
        <v>15</v>
      </c>
      <c r="B58" s="7"/>
      <c r="C58" s="7"/>
      <c r="D58" s="19">
        <v>0</v>
      </c>
      <c r="E58" s="19"/>
      <c r="F58" s="18">
        <v>0</v>
      </c>
      <c r="G58" s="18"/>
      <c r="H58" s="18">
        <v>0</v>
      </c>
      <c r="I58" s="18"/>
      <c r="J58" s="18">
        <v>0</v>
      </c>
      <c r="K58" s="18"/>
      <c r="L58" s="18">
        <f>SUM(D58:J58)</f>
        <v>0</v>
      </c>
      <c r="M58" s="2"/>
      <c r="N58" s="2"/>
      <c r="O58" s="2"/>
      <c r="P58" s="2"/>
    </row>
    <row r="59" spans="1:16" ht="15.75" hidden="1">
      <c r="A59" s="7"/>
      <c r="B59" s="7"/>
      <c r="C59" s="7"/>
      <c r="D59" s="19"/>
      <c r="E59" s="19"/>
      <c r="F59" s="18"/>
      <c r="G59" s="18"/>
      <c r="H59" s="18"/>
      <c r="I59" s="18"/>
      <c r="J59" s="18"/>
      <c r="K59" s="18"/>
      <c r="L59" s="18"/>
      <c r="M59" s="2"/>
      <c r="N59" s="2"/>
      <c r="O59" s="2"/>
      <c r="P59" s="2"/>
    </row>
    <row r="60" spans="1:12" ht="15.75" hidden="1">
      <c r="A60" s="7" t="s">
        <v>47</v>
      </c>
      <c r="B60" s="7"/>
      <c r="C60" s="7"/>
      <c r="D60" s="19"/>
      <c r="E60" s="19"/>
      <c r="F60" s="18"/>
      <c r="G60" s="18"/>
      <c r="H60" s="18"/>
      <c r="I60" s="18"/>
      <c r="J60" s="18">
        <v>0</v>
      </c>
      <c r="K60" s="18"/>
      <c r="L60" s="18">
        <f>SUM(D60:J60)</f>
        <v>0</v>
      </c>
    </row>
    <row r="61" spans="1:12" ht="15.75" hidden="1">
      <c r="A61" s="7"/>
      <c r="B61" s="7"/>
      <c r="C61" s="7"/>
      <c r="D61" s="19"/>
      <c r="E61" s="19"/>
      <c r="F61" s="18"/>
      <c r="G61" s="18"/>
      <c r="H61" s="18"/>
      <c r="I61" s="18"/>
      <c r="J61" s="18"/>
      <c r="K61" s="18"/>
      <c r="L61" s="18"/>
    </row>
    <row r="62" spans="1:12" ht="15.75" hidden="1">
      <c r="A62" s="7" t="s">
        <v>28</v>
      </c>
      <c r="B62" s="7"/>
      <c r="C62" s="7"/>
      <c r="D62" s="19">
        <v>0</v>
      </c>
      <c r="E62" s="19"/>
      <c r="F62" s="18">
        <v>0</v>
      </c>
      <c r="G62" s="18"/>
      <c r="H62" s="18">
        <v>0</v>
      </c>
      <c r="I62" s="18"/>
      <c r="J62" s="18">
        <v>7571.682</v>
      </c>
      <c r="K62" s="18"/>
      <c r="L62" s="18">
        <f>SUM(D62:J62)</f>
        <v>7571.682</v>
      </c>
    </row>
    <row r="63" spans="1:12" ht="15.75" hidden="1">
      <c r="A63" s="7"/>
      <c r="B63" s="7"/>
      <c r="C63" s="7"/>
      <c r="D63" s="14"/>
      <c r="E63" s="14"/>
      <c r="F63" s="18"/>
      <c r="G63" s="18"/>
      <c r="H63" s="18"/>
      <c r="I63" s="18"/>
      <c r="J63" s="18"/>
      <c r="K63" s="18"/>
      <c r="L63" s="18"/>
    </row>
    <row r="64" spans="1:12" ht="16.5" hidden="1" thickBot="1">
      <c r="A64" s="37" t="s">
        <v>54</v>
      </c>
      <c r="B64" s="37"/>
      <c r="C64" s="37"/>
      <c r="D64" s="33">
        <f>SUM(D53:D62)</f>
        <v>75831</v>
      </c>
      <c r="E64" s="33"/>
      <c r="F64" s="33">
        <f>SUM(F53:F62)</f>
        <v>4267.899</v>
      </c>
      <c r="G64" s="33"/>
      <c r="H64" s="33">
        <f>SUM(H53:H62)</f>
        <v>9.181</v>
      </c>
      <c r="I64" s="33"/>
      <c r="J64" s="33">
        <f>SUM(J53:J62)</f>
        <v>53249.676</v>
      </c>
      <c r="K64" s="33"/>
      <c r="L64" s="33">
        <f>SUM(L53:L62)</f>
        <v>133357.756</v>
      </c>
    </row>
    <row r="65" spans="1:12" ht="15.75" hidden="1">
      <c r="A65" s="7"/>
      <c r="B65" s="7"/>
      <c r="C65" s="7"/>
      <c r="D65" s="14"/>
      <c r="E65" s="14"/>
      <c r="F65" s="18"/>
      <c r="G65" s="18"/>
      <c r="H65" s="18"/>
      <c r="I65" s="18"/>
      <c r="J65" s="18"/>
      <c r="K65" s="18"/>
      <c r="L65" s="18"/>
    </row>
    <row r="66" spans="1:5" ht="15.75">
      <c r="A66" s="1" t="s">
        <v>126</v>
      </c>
      <c r="B66" s="1"/>
      <c r="C66" s="1"/>
      <c r="D66" s="1"/>
      <c r="E66" s="1"/>
    </row>
    <row r="67" spans="1:15" ht="15.75">
      <c r="A67" s="17"/>
      <c r="B67" s="17"/>
      <c r="C67" s="17"/>
      <c r="D67" s="17"/>
      <c r="E67" s="17"/>
      <c r="F67" s="7"/>
      <c r="G67" s="7"/>
      <c r="H67" s="7"/>
      <c r="I67" s="7"/>
      <c r="J67" s="7"/>
      <c r="K67" s="7"/>
      <c r="L67" s="7"/>
      <c r="N67" s="5" t="s">
        <v>94</v>
      </c>
      <c r="O67" s="5" t="s">
        <v>4</v>
      </c>
    </row>
    <row r="68" spans="1:15" ht="15.75">
      <c r="A68" s="17"/>
      <c r="B68" s="17"/>
      <c r="C68" s="17"/>
      <c r="D68" s="86" t="s">
        <v>97</v>
      </c>
      <c r="E68" s="86"/>
      <c r="F68" s="86"/>
      <c r="G68" s="86"/>
      <c r="H68" s="86"/>
      <c r="I68" s="86"/>
      <c r="J68" s="86"/>
      <c r="K68" s="86"/>
      <c r="L68" s="86"/>
      <c r="N68" s="5" t="s">
        <v>95</v>
      </c>
      <c r="O68" s="5" t="s">
        <v>96</v>
      </c>
    </row>
    <row r="69" spans="1:12" ht="15.75">
      <c r="A69" s="17"/>
      <c r="B69" s="7"/>
      <c r="C69" s="7"/>
      <c r="D69" s="7"/>
      <c r="E69" s="7"/>
      <c r="F69" s="87" t="s">
        <v>46</v>
      </c>
      <c r="G69" s="87"/>
      <c r="H69" s="87" t="s">
        <v>53</v>
      </c>
      <c r="I69" s="87"/>
      <c r="J69" s="87"/>
      <c r="K69" s="87"/>
      <c r="L69" s="9"/>
    </row>
    <row r="70" spans="1:12" ht="15.75">
      <c r="A70" s="7"/>
      <c r="B70" s="7"/>
      <c r="C70" s="7"/>
      <c r="D70" s="9" t="s">
        <v>45</v>
      </c>
      <c r="E70" s="9"/>
      <c r="F70" s="9" t="s">
        <v>29</v>
      </c>
      <c r="G70" s="9"/>
      <c r="H70" s="9" t="s">
        <v>24</v>
      </c>
      <c r="I70" s="9"/>
      <c r="J70" s="9" t="s">
        <v>26</v>
      </c>
      <c r="K70" s="9"/>
      <c r="L70" s="9"/>
    </row>
    <row r="71" spans="1:12" ht="15.75">
      <c r="A71" s="7"/>
      <c r="B71" s="7"/>
      <c r="C71" s="7"/>
      <c r="D71" s="9" t="s">
        <v>24</v>
      </c>
      <c r="E71" s="9"/>
      <c r="F71" s="9" t="s">
        <v>33</v>
      </c>
      <c r="G71" s="9"/>
      <c r="H71" s="9" t="s">
        <v>25</v>
      </c>
      <c r="I71" s="9"/>
      <c r="J71" s="9" t="s">
        <v>27</v>
      </c>
      <c r="K71" s="9"/>
      <c r="L71" s="9" t="s">
        <v>4</v>
      </c>
    </row>
    <row r="72" spans="1:15" ht="15.75">
      <c r="A72" s="7"/>
      <c r="B72" s="7"/>
      <c r="C72" s="7"/>
      <c r="D72" s="27" t="s">
        <v>1</v>
      </c>
      <c r="E72" s="9"/>
      <c r="F72" s="27" t="s">
        <v>1</v>
      </c>
      <c r="G72" s="9"/>
      <c r="H72" s="27" t="s">
        <v>1</v>
      </c>
      <c r="I72" s="9"/>
      <c r="J72" s="27" t="s">
        <v>1</v>
      </c>
      <c r="K72" s="9"/>
      <c r="L72" s="27" t="s">
        <v>1</v>
      </c>
      <c r="N72" s="27" t="s">
        <v>1</v>
      </c>
      <c r="O72" s="27" t="s">
        <v>1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5"/>
      <c r="C74" s="35"/>
      <c r="D74" s="35"/>
      <c r="E74" s="35"/>
      <c r="F74" s="7"/>
      <c r="G74" s="7"/>
      <c r="H74" s="7"/>
      <c r="I74" s="7"/>
      <c r="J74" s="7"/>
      <c r="K74" s="7"/>
      <c r="L74" s="7"/>
    </row>
    <row r="75" spans="1:12" ht="15.75">
      <c r="A75" s="35" t="s">
        <v>116</v>
      </c>
      <c r="B75" s="7"/>
      <c r="C75" s="7"/>
      <c r="D75" s="35"/>
      <c r="E75" s="35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59"/>
    </row>
    <row r="77" spans="1:15" ht="15.75">
      <c r="A77" s="7" t="s">
        <v>117</v>
      </c>
      <c r="B77" s="7"/>
      <c r="C77" s="7"/>
      <c r="D77" s="4">
        <v>75831</v>
      </c>
      <c r="E77" s="4"/>
      <c r="F77" s="4">
        <v>4267.89904</v>
      </c>
      <c r="G77" s="4"/>
      <c r="H77" s="4">
        <v>9.179929999999702</v>
      </c>
      <c r="I77" s="4"/>
      <c r="J77" s="4">
        <v>66629</v>
      </c>
      <c r="K77" s="4"/>
      <c r="L77" s="4">
        <f>SUM(D77:J77)</f>
        <v>146737.07897</v>
      </c>
      <c r="N77" s="2">
        <v>2531</v>
      </c>
      <c r="O77" s="59">
        <f>+L77+N77</f>
        <v>149268.07897</v>
      </c>
    </row>
    <row r="78" spans="1:12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7"/>
      <c r="B79" s="7"/>
      <c r="C79" s="7"/>
      <c r="D79" s="15"/>
      <c r="E79" s="15"/>
      <c r="F79" s="4"/>
      <c r="G79" s="4"/>
      <c r="H79" s="4"/>
      <c r="I79" s="4"/>
      <c r="J79" s="4"/>
      <c r="K79" s="4"/>
      <c r="L79" s="4"/>
    </row>
    <row r="80" spans="1:15" ht="15.75">
      <c r="A80" s="7" t="s">
        <v>6</v>
      </c>
      <c r="B80" s="7"/>
      <c r="C80" s="7"/>
      <c r="D80" s="15">
        <v>0</v>
      </c>
      <c r="E80" s="15"/>
      <c r="F80" s="4">
        <v>0</v>
      </c>
      <c r="G80" s="4"/>
      <c r="H80" s="4">
        <v>0</v>
      </c>
      <c r="I80" s="4"/>
      <c r="J80" s="4">
        <v>0</v>
      </c>
      <c r="K80" s="4"/>
      <c r="L80" s="4">
        <f>SUM(D80:J80)</f>
        <v>0</v>
      </c>
      <c r="N80" s="4">
        <f>SUM(F80:L80)</f>
        <v>0</v>
      </c>
      <c r="O80" s="4">
        <f>SUM(G80:M80)</f>
        <v>0</v>
      </c>
    </row>
    <row r="81" spans="1:12" ht="15.75">
      <c r="A81" s="7"/>
      <c r="B81" s="7"/>
      <c r="C81" s="7"/>
      <c r="D81" s="15"/>
      <c r="E81" s="15"/>
      <c r="F81" s="4"/>
      <c r="G81" s="4"/>
      <c r="H81" s="4"/>
      <c r="I81" s="4"/>
      <c r="J81" s="4"/>
      <c r="K81" s="4"/>
      <c r="L81" s="4"/>
    </row>
    <row r="82" spans="1:15" ht="15.75">
      <c r="A82" s="7" t="s">
        <v>98</v>
      </c>
      <c r="B82" s="7"/>
      <c r="C82" s="7"/>
      <c r="D82" s="15">
        <v>0</v>
      </c>
      <c r="E82" s="15"/>
      <c r="F82" s="4">
        <v>0</v>
      </c>
      <c r="G82" s="4"/>
      <c r="H82" s="4">
        <v>0</v>
      </c>
      <c r="I82" s="4"/>
      <c r="J82" s="18">
        <f>+ConCPL!J38</f>
        <v>3484</v>
      </c>
      <c r="K82" s="4"/>
      <c r="L82" s="4">
        <f>SUM(D82:J82)</f>
        <v>3484</v>
      </c>
      <c r="N82">
        <f>+ConCPL!J40</f>
        <v>91</v>
      </c>
      <c r="O82" s="59">
        <f>+L82+N82</f>
        <v>3575</v>
      </c>
    </row>
    <row r="83" spans="1:12" ht="15.75">
      <c r="A83" s="7"/>
      <c r="B83" s="7"/>
      <c r="C83" s="7"/>
      <c r="D83" s="15"/>
      <c r="E83" s="15"/>
      <c r="F83" s="4"/>
      <c r="G83" s="4"/>
      <c r="H83" s="4"/>
      <c r="I83" s="4"/>
      <c r="J83" s="18"/>
      <c r="K83" s="4"/>
      <c r="L83" s="4"/>
    </row>
    <row r="84" spans="1:12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</row>
    <row r="85" spans="1:15" ht="16.5" thickBot="1">
      <c r="A85" s="37" t="s">
        <v>118</v>
      </c>
      <c r="B85" s="37"/>
      <c r="C85" s="37"/>
      <c r="D85" s="33">
        <f>SUM(D77:D84)</f>
        <v>75831</v>
      </c>
      <c r="E85" s="33"/>
      <c r="F85" s="33">
        <f>SUM(F77:F84)</f>
        <v>4267.89904</v>
      </c>
      <c r="G85" s="33"/>
      <c r="H85" s="33">
        <f>SUM(H77:H84)</f>
        <v>9.179929999999702</v>
      </c>
      <c r="I85" s="33"/>
      <c r="J85" s="33">
        <f>SUM(J77:J84)</f>
        <v>70113</v>
      </c>
      <c r="K85" s="33"/>
      <c r="L85" s="33">
        <f>SUM(L77:L84)</f>
        <v>150221.07897</v>
      </c>
      <c r="M85" s="33">
        <f>SUM(M77:M84)</f>
        <v>0</v>
      </c>
      <c r="N85" s="33">
        <f>SUM(N77:N84)</f>
        <v>2622</v>
      </c>
      <c r="O85" s="33">
        <f>SUM(O77:O84)</f>
        <v>152843.07897</v>
      </c>
    </row>
    <row r="86" spans="1:12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</row>
    <row r="88" spans="1:3" ht="15.75">
      <c r="A88" s="38" t="s">
        <v>48</v>
      </c>
      <c r="B88" s="38"/>
      <c r="C88" s="38"/>
    </row>
    <row r="89" spans="1:3" ht="15.75">
      <c r="A89" s="20" t="s">
        <v>136</v>
      </c>
      <c r="B89" s="20"/>
      <c r="C89" s="20"/>
    </row>
  </sheetData>
  <sheetProtection/>
  <mergeCells count="8">
    <mergeCell ref="D10:L10"/>
    <mergeCell ref="D68:L68"/>
    <mergeCell ref="F11:G11"/>
    <mergeCell ref="H11:K11"/>
    <mergeCell ref="F69:G69"/>
    <mergeCell ref="H69:K69"/>
    <mergeCell ref="F46:G46"/>
    <mergeCell ref="H46:K46"/>
  </mergeCells>
  <printOptions/>
  <pageMargins left="1.05" right="0.51" top="0.65" bottom="0.53" header="0.5" footer="0.5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KELADI MAJU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WONG</dc:creator>
  <cp:keywords/>
  <dc:description/>
  <cp:lastModifiedBy>Jenny Ho</cp:lastModifiedBy>
  <cp:lastPrinted>2008-06-24T09:48:36Z</cp:lastPrinted>
  <dcterms:created xsi:type="dcterms:W3CDTF">1999-03-26T03:58:39Z</dcterms:created>
  <dcterms:modified xsi:type="dcterms:W3CDTF">2008-06-27T07:36:16Z</dcterms:modified>
  <cp:category/>
  <cp:version/>
  <cp:contentType/>
  <cp:contentStatus/>
</cp:coreProperties>
</file>